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-2017\1-Sports\Criteriums\"/>
    </mc:Choice>
  </mc:AlternateContent>
  <bookViews>
    <workbookView xWindow="0" yWindow="0" windowWidth="24000" windowHeight="10425" tabRatio="997" firstSheet="1" activeTab="7"/>
  </bookViews>
  <sheets>
    <sheet name="Cotation F" sheetId="1" r:id="rId1"/>
    <sheet name="Sauv F" sheetId="4" r:id="rId2"/>
    <sheet name="Dos F" sheetId="5" r:id="rId3"/>
    <sheet name="Brasse F" sheetId="3" r:id="rId4"/>
    <sheet name="Pape F" sheetId="6" r:id="rId5"/>
    <sheet name="NL F" sheetId="7" r:id="rId6"/>
    <sheet name="Relais F" sheetId="8" r:id="rId7"/>
    <sheet name="Résult" sheetId="22" r:id="rId8"/>
    <sheet name="Nageurs" sheetId="16" r:id="rId9"/>
    <sheet name="Séries" sheetId="21" r:id="rId10"/>
    <sheet name="Etab C1" sheetId="15" r:id="rId11"/>
    <sheet name="Etab C2" sheetId="17" r:id="rId12"/>
    <sheet name="Exc C1" sheetId="18" r:id="rId13"/>
    <sheet name="EXC C2" sheetId="19" r:id="rId14"/>
    <sheet name="JA" sheetId="20" r:id="rId15"/>
    <sheet name="COT G" sheetId="2" r:id="rId16"/>
    <sheet name="Sauv G" sheetId="10" r:id="rId17"/>
    <sheet name="Dos G" sheetId="9" r:id="rId18"/>
    <sheet name="Brasse G" sheetId="11" r:id="rId19"/>
    <sheet name="Pape G" sheetId="12" r:id="rId20"/>
    <sheet name="NL G" sheetId="13" r:id="rId21"/>
    <sheet name="Relais G" sheetId="14" r:id="rId22"/>
  </sheets>
  <definedNames>
    <definedName name="_4x50_NL_F">'Cotation F'!$L$3:$L$62</definedName>
    <definedName name="_4x50_NL_G">'COT G'!$K$3:$K$62</definedName>
    <definedName name="_50_BRA_F">'Cotation F'!$F$3:$F$62</definedName>
    <definedName name="_50_BRA_G">'COT G'!$F$3:$F$62</definedName>
    <definedName name="_50_DOS_F">'Cotation F'!$D$3:$D$62</definedName>
    <definedName name="_50_DOS_G">'COT G'!$D$3:$D$62</definedName>
    <definedName name="_50_NL_F">'Cotation F'!$J$3:$J$62</definedName>
    <definedName name="_50_NL_G">'COT G'!$J$3:$J$62</definedName>
    <definedName name="_50_PAP_F">'Cotation F'!$H$3:$H$62</definedName>
    <definedName name="_50_PAP_G">'COT G'!$H$3:$H$62</definedName>
    <definedName name="_xlnm._FilterDatabase" localSheetId="8" hidden="1">Nageurs!$A$1:$T$122</definedName>
    <definedName name="_xlnm._FilterDatabase" localSheetId="9" hidden="1">Séries!$A$1:$O$123</definedName>
    <definedName name="PTS">'Cotation F'!$A$3:$A$62</definedName>
    <definedName name="SAUV_F">'Cotation F'!$B$3:$B$62</definedName>
    <definedName name="SAUV_G">'COT G'!$B$3:$B$62</definedName>
  </definedNames>
  <calcPr calcId="152511"/>
</workbook>
</file>

<file path=xl/calcChain.xml><?xml version="1.0" encoding="utf-8"?>
<calcChain xmlns="http://schemas.openxmlformats.org/spreadsheetml/2006/main">
  <c r="L72" i="15" l="1"/>
  <c r="H71" i="15"/>
  <c r="L21" i="19"/>
  <c r="L31" i="19"/>
  <c r="L11" i="19"/>
  <c r="L52" i="18"/>
  <c r="L12" i="18"/>
  <c r="L42" i="18"/>
  <c r="L22" i="18"/>
  <c r="L42" i="17"/>
  <c r="L22" i="17"/>
  <c r="L63" i="17"/>
  <c r="L52" i="17"/>
  <c r="L12" i="17"/>
  <c r="L32" i="17"/>
  <c r="M62" i="15"/>
  <c r="M93" i="15"/>
  <c r="L22" i="15"/>
  <c r="L32" i="18"/>
  <c r="M32" i="15"/>
  <c r="M83" i="15"/>
  <c r="M74" i="15"/>
  <c r="M53" i="15"/>
  <c r="M42" i="15"/>
  <c r="L12" i="15"/>
  <c r="K41" i="16"/>
  <c r="O41" i="16"/>
  <c r="K61" i="16"/>
  <c r="O24" i="16"/>
  <c r="K24" i="16"/>
  <c r="P38" i="15"/>
  <c r="O113" i="16"/>
  <c r="O52" i="16"/>
  <c r="O118" i="16"/>
  <c r="O117" i="16"/>
  <c r="O114" i="16"/>
  <c r="O109" i="16"/>
  <c r="O94" i="16"/>
  <c r="O93" i="16"/>
  <c r="O92" i="16"/>
  <c r="O85" i="16"/>
  <c r="O77" i="16"/>
  <c r="O72" i="16"/>
  <c r="O71" i="16"/>
  <c r="O69" i="16"/>
  <c r="O68" i="16"/>
  <c r="O48" i="16"/>
  <c r="O47" i="16"/>
  <c r="O38" i="16"/>
  <c r="O37" i="16"/>
  <c r="O28" i="16"/>
  <c r="O27" i="16"/>
  <c r="O25" i="16"/>
  <c r="O23" i="16"/>
  <c r="O21" i="16"/>
  <c r="O20" i="16"/>
  <c r="O18" i="16"/>
  <c r="O16" i="16"/>
  <c r="O15" i="16"/>
  <c r="O13" i="16"/>
  <c r="O12" i="16"/>
  <c r="O10" i="16"/>
  <c r="O5" i="16"/>
  <c r="O4" i="16"/>
  <c r="O111" i="16"/>
  <c r="O108" i="16"/>
  <c r="O106" i="16"/>
  <c r="O105" i="16"/>
  <c r="O90" i="16"/>
  <c r="O59" i="16"/>
  <c r="O58" i="16"/>
  <c r="O42" i="16"/>
  <c r="O32" i="16"/>
  <c r="O30" i="16"/>
  <c r="O9" i="16"/>
  <c r="O6" i="16"/>
  <c r="O112" i="16"/>
  <c r="O102" i="16"/>
  <c r="O95" i="16"/>
  <c r="O81" i="16"/>
  <c r="O66" i="16"/>
  <c r="O60" i="16"/>
  <c r="O55" i="16"/>
  <c r="O26" i="16"/>
  <c r="K117" i="16"/>
  <c r="K113" i="16"/>
  <c r="K111" i="16"/>
  <c r="K102" i="16"/>
  <c r="K66" i="16"/>
  <c r="K59" i="16"/>
  <c r="K52" i="16"/>
  <c r="K48" i="16"/>
  <c r="K21" i="16"/>
  <c r="K18" i="16"/>
  <c r="K10" i="16"/>
  <c r="K6" i="16"/>
  <c r="K4" i="16"/>
  <c r="K108" i="16"/>
  <c r="K77" i="16"/>
  <c r="K69" i="16"/>
  <c r="L69" i="16" s="1"/>
  <c r="K68" i="16"/>
  <c r="K106" i="16"/>
  <c r="K105" i="16"/>
  <c r="K90" i="16"/>
  <c r="K60" i="16"/>
  <c r="K58" i="16"/>
  <c r="K55" i="16"/>
  <c r="K42" i="16"/>
  <c r="K30" i="16"/>
  <c r="K26" i="16"/>
  <c r="K9" i="16"/>
  <c r="K118" i="16"/>
  <c r="K112" i="16"/>
  <c r="K109" i="16"/>
  <c r="K95" i="16"/>
  <c r="K92" i="16"/>
  <c r="K81" i="16"/>
  <c r="K72" i="16"/>
  <c r="K38" i="16"/>
  <c r="K37" i="16"/>
  <c r="K27" i="16"/>
  <c r="K23" i="16"/>
  <c r="K20" i="16"/>
  <c r="K15" i="16"/>
  <c r="K5" i="16"/>
  <c r="K114" i="16"/>
  <c r="K94" i="16"/>
  <c r="K93" i="16"/>
  <c r="K85" i="16"/>
  <c r="K71" i="16"/>
  <c r="K47" i="16"/>
  <c r="K32" i="16"/>
  <c r="K28" i="16"/>
  <c r="K25" i="16"/>
  <c r="K16" i="16"/>
  <c r="K13" i="16"/>
  <c r="K12" i="16"/>
  <c r="O89" i="16"/>
  <c r="P89" i="16" s="1"/>
  <c r="K89" i="16"/>
  <c r="O107" i="16"/>
  <c r="O45" i="16"/>
  <c r="O119" i="16"/>
  <c r="O116" i="16"/>
  <c r="O110" i="16"/>
  <c r="O103" i="16"/>
  <c r="O100" i="16"/>
  <c r="O99" i="16"/>
  <c r="O91" i="16"/>
  <c r="O87" i="16"/>
  <c r="O86" i="16"/>
  <c r="O84" i="16"/>
  <c r="O83" i="16"/>
  <c r="O80" i="16"/>
  <c r="O76" i="16"/>
  <c r="O75" i="16"/>
  <c r="O74" i="16"/>
  <c r="O67" i="16"/>
  <c r="O65" i="16"/>
  <c r="O63" i="16"/>
  <c r="O49" i="16"/>
  <c r="O46" i="16"/>
  <c r="O43" i="16"/>
  <c r="O40" i="16"/>
  <c r="O33" i="16"/>
  <c r="O29" i="16"/>
  <c r="O19" i="16"/>
  <c r="O17" i="16"/>
  <c r="O14" i="16"/>
  <c r="O11" i="16"/>
  <c r="O8" i="16"/>
  <c r="O7" i="16"/>
  <c r="O3" i="16"/>
  <c r="O2" i="16"/>
  <c r="O120" i="16"/>
  <c r="O115" i="16"/>
  <c r="O104" i="16"/>
  <c r="O97" i="16"/>
  <c r="O79" i="16"/>
  <c r="O62" i="16"/>
  <c r="O57" i="16"/>
  <c r="O53" i="16"/>
  <c r="O44" i="16"/>
  <c r="O39" i="16"/>
  <c r="O101" i="16"/>
  <c r="O98" i="16"/>
  <c r="O96" i="16"/>
  <c r="O88" i="16"/>
  <c r="O82" i="16"/>
  <c r="O78" i="16"/>
  <c r="O73" i="16"/>
  <c r="O70" i="16"/>
  <c r="O64" i="16"/>
  <c r="P64" i="16" s="1"/>
  <c r="O56" i="16"/>
  <c r="O54" i="16"/>
  <c r="O51" i="16"/>
  <c r="O36" i="16"/>
  <c r="O35" i="16"/>
  <c r="O34" i="16"/>
  <c r="O31" i="16"/>
  <c r="O22" i="16"/>
  <c r="K119" i="16"/>
  <c r="K115" i="16"/>
  <c r="K87" i="16"/>
  <c r="K83" i="16"/>
  <c r="K80" i="16"/>
  <c r="K74" i="16"/>
  <c r="K67" i="16"/>
  <c r="K64" i="16"/>
  <c r="K54" i="16"/>
  <c r="K44" i="16"/>
  <c r="K19" i="16"/>
  <c r="K84" i="16"/>
  <c r="K70" i="16"/>
  <c r="K7" i="16"/>
  <c r="K120" i="16"/>
  <c r="K101" i="16"/>
  <c r="K98" i="16"/>
  <c r="K97" i="16"/>
  <c r="K96" i="16"/>
  <c r="K88" i="16"/>
  <c r="K78" i="16"/>
  <c r="K62" i="16"/>
  <c r="K56" i="16"/>
  <c r="K53" i="16"/>
  <c r="K51" i="16"/>
  <c r="K45" i="16"/>
  <c r="K39" i="16"/>
  <c r="K36" i="16"/>
  <c r="K31" i="16"/>
  <c r="K22" i="16"/>
  <c r="K110" i="16"/>
  <c r="K104" i="16"/>
  <c r="K103" i="16"/>
  <c r="K100" i="16"/>
  <c r="K99" i="16"/>
  <c r="K79" i="16"/>
  <c r="K76" i="16"/>
  <c r="K65" i="16"/>
  <c r="K63" i="16"/>
  <c r="K57" i="16"/>
  <c r="L57" i="16" s="1"/>
  <c r="K49" i="16"/>
  <c r="K46" i="16"/>
  <c r="K43" i="16"/>
  <c r="L43" i="16" s="1"/>
  <c r="K29" i="16"/>
  <c r="K17" i="16"/>
  <c r="K11" i="16"/>
  <c r="K3" i="16"/>
  <c r="K116" i="16"/>
  <c r="K107" i="16"/>
  <c r="K91" i="16"/>
  <c r="K86" i="16"/>
  <c r="K82" i="16"/>
  <c r="K75" i="16"/>
  <c r="K73" i="16"/>
  <c r="K40" i="16"/>
  <c r="K35" i="16"/>
  <c r="K34" i="16"/>
  <c r="K33" i="16"/>
  <c r="K14" i="16"/>
  <c r="K8" i="16"/>
  <c r="K2" i="16"/>
  <c r="K6" i="4"/>
  <c r="P27" i="19" l="1"/>
  <c r="P17" i="19"/>
  <c r="P7" i="19"/>
  <c r="P58" i="18"/>
  <c r="P48" i="18"/>
  <c r="P38" i="18"/>
  <c r="P28" i="18"/>
  <c r="P18" i="18"/>
  <c r="P8" i="18"/>
  <c r="P59" i="17"/>
  <c r="P48" i="17"/>
  <c r="P38" i="17"/>
  <c r="P28" i="17"/>
  <c r="P18" i="17"/>
  <c r="P8" i="17"/>
  <c r="P89" i="15"/>
  <c r="P79" i="15"/>
  <c r="P70" i="15"/>
  <c r="P59" i="15"/>
  <c r="P49" i="15"/>
  <c r="P28" i="15"/>
  <c r="P18" i="15"/>
  <c r="P8" i="15"/>
  <c r="K49" i="12" l="1"/>
  <c r="K48" i="12"/>
  <c r="K47" i="12"/>
  <c r="K46" i="12"/>
  <c r="K45" i="12"/>
  <c r="K39" i="12"/>
  <c r="K38" i="12"/>
  <c r="K37" i="12"/>
  <c r="K36" i="12"/>
  <c r="K35" i="12"/>
  <c r="K29" i="12"/>
  <c r="K28" i="12"/>
  <c r="K27" i="12"/>
  <c r="K26" i="12"/>
  <c r="K25" i="12"/>
  <c r="K19" i="12"/>
  <c r="K18" i="12"/>
  <c r="K17" i="12"/>
  <c r="K16" i="12"/>
  <c r="K15" i="12"/>
  <c r="K9" i="12"/>
  <c r="K8" i="12"/>
  <c r="K7" i="12"/>
  <c r="K6" i="12"/>
  <c r="K5" i="12"/>
  <c r="K49" i="13" l="1"/>
  <c r="K48" i="13"/>
  <c r="K47" i="13"/>
  <c r="K46" i="13"/>
  <c r="K45" i="13"/>
  <c r="K39" i="13"/>
  <c r="K38" i="13"/>
  <c r="K37" i="13"/>
  <c r="K36" i="13"/>
  <c r="K35" i="13"/>
  <c r="K29" i="13"/>
  <c r="K28" i="13"/>
  <c r="K27" i="13"/>
  <c r="K26" i="13"/>
  <c r="K25" i="13"/>
  <c r="K19" i="13"/>
  <c r="K18" i="13"/>
  <c r="K17" i="13"/>
  <c r="K16" i="13"/>
  <c r="K15" i="13"/>
  <c r="K9" i="13"/>
  <c r="K8" i="13"/>
  <c r="K7" i="13"/>
  <c r="K6" i="13"/>
  <c r="K5" i="13"/>
  <c r="K49" i="14" l="1"/>
  <c r="K48" i="14"/>
  <c r="K47" i="14"/>
  <c r="K46" i="14"/>
  <c r="K45" i="14"/>
  <c r="K39" i="14"/>
  <c r="K38" i="14"/>
  <c r="K37" i="14"/>
  <c r="K36" i="14"/>
  <c r="K35" i="14"/>
  <c r="K29" i="14"/>
  <c r="K28" i="14"/>
  <c r="K27" i="14"/>
  <c r="K26" i="14"/>
  <c r="K25" i="14"/>
  <c r="K19" i="14"/>
  <c r="K18" i="14"/>
  <c r="K17" i="14"/>
  <c r="K16" i="14"/>
  <c r="K15" i="14"/>
  <c r="K9" i="14"/>
  <c r="K8" i="14"/>
  <c r="K7" i="14"/>
  <c r="K6" i="14"/>
  <c r="K5" i="14"/>
  <c r="K49" i="11"/>
  <c r="K48" i="11"/>
  <c r="K47" i="11"/>
  <c r="K46" i="11"/>
  <c r="K45" i="11"/>
  <c r="K39" i="11"/>
  <c r="K38" i="11"/>
  <c r="K37" i="11"/>
  <c r="K36" i="11"/>
  <c r="K35" i="11"/>
  <c r="K29" i="11"/>
  <c r="K28" i="11"/>
  <c r="K27" i="11"/>
  <c r="K26" i="11"/>
  <c r="K25" i="11"/>
  <c r="K19" i="11"/>
  <c r="K18" i="11"/>
  <c r="K17" i="11"/>
  <c r="K16" i="11"/>
  <c r="K15" i="11"/>
  <c r="K9" i="11"/>
  <c r="K8" i="11"/>
  <c r="K7" i="11"/>
  <c r="K6" i="11"/>
  <c r="K5" i="11"/>
  <c r="K49" i="10"/>
  <c r="K48" i="10"/>
  <c r="K47" i="10"/>
  <c r="K46" i="10"/>
  <c r="K45" i="10"/>
  <c r="K39" i="10"/>
  <c r="K38" i="10"/>
  <c r="K37" i="10"/>
  <c r="K36" i="10"/>
  <c r="K35" i="10"/>
  <c r="K29" i="10"/>
  <c r="K28" i="10"/>
  <c r="K27" i="10"/>
  <c r="K26" i="10"/>
  <c r="K25" i="10"/>
  <c r="K19" i="10"/>
  <c r="K18" i="10"/>
  <c r="K17" i="10"/>
  <c r="K16" i="10"/>
  <c r="K15" i="10"/>
  <c r="K9" i="10"/>
  <c r="K8" i="10"/>
  <c r="K7" i="10"/>
  <c r="K6" i="10"/>
  <c r="K5" i="10"/>
  <c r="K49" i="9"/>
  <c r="K48" i="9"/>
  <c r="K47" i="9"/>
  <c r="K46" i="9"/>
  <c r="K45" i="9"/>
  <c r="K39" i="9"/>
  <c r="K38" i="9"/>
  <c r="K37" i="9"/>
  <c r="K36" i="9"/>
  <c r="K35" i="9"/>
  <c r="K29" i="9"/>
  <c r="K28" i="9"/>
  <c r="K27" i="9"/>
  <c r="K26" i="9"/>
  <c r="K25" i="9"/>
  <c r="K19" i="9"/>
  <c r="K18" i="9"/>
  <c r="K17" i="9"/>
  <c r="K16" i="9"/>
  <c r="K15" i="9"/>
  <c r="K9" i="9"/>
  <c r="K8" i="9"/>
  <c r="K7" i="9"/>
  <c r="K6" i="9"/>
  <c r="K5" i="9"/>
  <c r="K49" i="8"/>
  <c r="K48" i="8"/>
  <c r="K47" i="8"/>
  <c r="K46" i="8"/>
  <c r="K45" i="8"/>
  <c r="K39" i="8"/>
  <c r="K38" i="8"/>
  <c r="K37" i="8"/>
  <c r="K36" i="8"/>
  <c r="K35" i="8"/>
  <c r="K29" i="8"/>
  <c r="K28" i="8"/>
  <c r="K27" i="8"/>
  <c r="K26" i="8"/>
  <c r="K25" i="8"/>
  <c r="K19" i="8"/>
  <c r="K18" i="8"/>
  <c r="K17" i="8"/>
  <c r="K16" i="8"/>
  <c r="K15" i="8"/>
  <c r="K9" i="8"/>
  <c r="K8" i="8"/>
  <c r="K7" i="8"/>
  <c r="K6" i="8"/>
  <c r="K5" i="8"/>
  <c r="K49" i="7"/>
  <c r="K48" i="7"/>
  <c r="K47" i="7"/>
  <c r="K46" i="7"/>
  <c r="K45" i="7"/>
  <c r="K39" i="7"/>
  <c r="K38" i="7"/>
  <c r="K37" i="7"/>
  <c r="K36" i="7"/>
  <c r="K35" i="7"/>
  <c r="K29" i="7"/>
  <c r="K28" i="7"/>
  <c r="K27" i="7"/>
  <c r="K26" i="7"/>
  <c r="K25" i="7"/>
  <c r="K19" i="7"/>
  <c r="K18" i="7"/>
  <c r="K17" i="7"/>
  <c r="K16" i="7"/>
  <c r="K15" i="7"/>
  <c r="K9" i="7"/>
  <c r="K8" i="7"/>
  <c r="K7" i="7"/>
  <c r="K6" i="7"/>
  <c r="K5" i="7"/>
  <c r="K49" i="6"/>
  <c r="K48" i="6"/>
  <c r="K47" i="6"/>
  <c r="K46" i="6"/>
  <c r="K45" i="6"/>
  <c r="K39" i="6"/>
  <c r="K38" i="6"/>
  <c r="K37" i="6"/>
  <c r="K36" i="6"/>
  <c r="K35" i="6"/>
  <c r="K29" i="6"/>
  <c r="K28" i="6"/>
  <c r="K27" i="6"/>
  <c r="K26" i="6"/>
  <c r="K25" i="6"/>
  <c r="K19" i="6"/>
  <c r="K18" i="6"/>
  <c r="K17" i="6"/>
  <c r="K16" i="6"/>
  <c r="K15" i="6"/>
  <c r="K9" i="6"/>
  <c r="K8" i="6"/>
  <c r="K7" i="6"/>
  <c r="K6" i="6"/>
  <c r="K5" i="6"/>
  <c r="K49" i="3"/>
  <c r="K48" i="3"/>
  <c r="K47" i="3"/>
  <c r="K46" i="3"/>
  <c r="K45" i="3"/>
  <c r="K39" i="3"/>
  <c r="K38" i="3"/>
  <c r="K37" i="3"/>
  <c r="K36" i="3"/>
  <c r="K35" i="3"/>
  <c r="K29" i="3"/>
  <c r="K28" i="3"/>
  <c r="K27" i="3"/>
  <c r="K26" i="3"/>
  <c r="K25" i="3"/>
  <c r="K19" i="3"/>
  <c r="K18" i="3"/>
  <c r="K17" i="3"/>
  <c r="K16" i="3"/>
  <c r="K15" i="3"/>
  <c r="K9" i="3"/>
  <c r="K8" i="3"/>
  <c r="K7" i="3"/>
  <c r="K6" i="3"/>
  <c r="K5" i="3"/>
  <c r="K5" i="5"/>
  <c r="K39" i="5"/>
  <c r="K38" i="5"/>
  <c r="K37" i="5"/>
  <c r="K36" i="5"/>
  <c r="K35" i="5"/>
  <c r="K29" i="5"/>
  <c r="K28" i="5"/>
  <c r="K27" i="5"/>
  <c r="K26" i="5"/>
  <c r="K25" i="5"/>
  <c r="K19" i="5"/>
  <c r="K18" i="5"/>
  <c r="K17" i="5"/>
  <c r="K16" i="5"/>
  <c r="K15" i="5"/>
  <c r="K9" i="5"/>
  <c r="K8" i="5"/>
  <c r="K7" i="5"/>
  <c r="K6" i="5"/>
  <c r="K39" i="4"/>
  <c r="K38" i="4"/>
  <c r="K37" i="4"/>
  <c r="K36" i="4"/>
  <c r="K35" i="4"/>
  <c r="K29" i="4"/>
  <c r="K28" i="4"/>
  <c r="K27" i="4"/>
  <c r="K26" i="4"/>
  <c r="K25" i="4"/>
  <c r="K19" i="4"/>
  <c r="K18" i="4"/>
  <c r="K17" i="4"/>
  <c r="K16" i="4"/>
  <c r="K15" i="4"/>
  <c r="K9" i="4"/>
  <c r="K8" i="4"/>
  <c r="K7" i="4"/>
  <c r="K5" i="4"/>
</calcChain>
</file>

<file path=xl/sharedStrings.xml><?xml version="1.0" encoding="utf-8"?>
<sst xmlns="http://schemas.openxmlformats.org/spreadsheetml/2006/main" count="7936" uniqueCount="1075">
  <si>
    <r>
      <rPr>
        <b/>
        <sz val="11"/>
        <color rgb="FFFF0000"/>
        <rFont val="Arial"/>
        <family val="2"/>
      </rPr>
      <t>CRITERIUM REGIONAL 2012 - 2016</t>
    </r>
  </si>
  <si>
    <r>
      <rPr>
        <b/>
        <sz val="13"/>
        <rFont val="Arial"/>
        <family val="2"/>
      </rPr>
      <t>BAREMES FILLLES</t>
    </r>
  </si>
  <si>
    <r>
      <rPr>
        <b/>
        <sz val="10"/>
        <rFont val="Arial"/>
        <family val="2"/>
      </rPr>
      <t>PTS</t>
    </r>
  </si>
  <si>
    <r>
      <rPr>
        <b/>
        <sz val="10"/>
        <rFont val="Arial"/>
        <family val="2"/>
      </rPr>
      <t>SAUV.</t>
    </r>
  </si>
  <si>
    <r>
      <rPr>
        <b/>
        <sz val="10"/>
        <rFont val="Arial"/>
        <family val="2"/>
      </rPr>
      <t>50 DOS</t>
    </r>
  </si>
  <si>
    <r>
      <rPr>
        <b/>
        <sz val="10"/>
        <rFont val="Arial"/>
        <family val="2"/>
      </rPr>
      <t>50 BRA</t>
    </r>
  </si>
  <si>
    <r>
      <rPr>
        <b/>
        <sz val="10"/>
        <rFont val="Arial"/>
        <family val="2"/>
      </rPr>
      <t>50 PAP</t>
    </r>
  </si>
  <si>
    <r>
      <rPr>
        <b/>
        <sz val="10"/>
        <rFont val="Arial"/>
        <family val="2"/>
      </rPr>
      <t>50 NL</t>
    </r>
  </si>
  <si>
    <r>
      <rPr>
        <b/>
        <sz val="10"/>
        <rFont val="Arial"/>
        <family val="2"/>
      </rPr>
      <t>4x50 NL</t>
    </r>
  </si>
  <si>
    <r>
      <rPr>
        <b/>
        <sz val="13"/>
        <rFont val="Arial"/>
        <family val="2"/>
      </rPr>
      <t>BAREMES GARCONS</t>
    </r>
  </si>
  <si>
    <t>Série N°1</t>
  </si>
  <si>
    <t>Nom</t>
  </si>
  <si>
    <t>Prénom</t>
  </si>
  <si>
    <t>DDN</t>
  </si>
  <si>
    <t>Temps</t>
  </si>
  <si>
    <t>Cotation</t>
  </si>
  <si>
    <t>Couloir</t>
  </si>
  <si>
    <t>Cat</t>
  </si>
  <si>
    <t>Licence N°</t>
  </si>
  <si>
    <t>Réel</t>
  </si>
  <si>
    <t>Etabl</t>
  </si>
  <si>
    <t>N° équipe</t>
  </si>
  <si>
    <t>Série N°2</t>
  </si>
  <si>
    <t>Série N°3</t>
  </si>
  <si>
    <t>Série N°4</t>
  </si>
  <si>
    <t>Série N°5</t>
  </si>
  <si>
    <t>N° éq</t>
  </si>
  <si>
    <t>engagemt</t>
  </si>
  <si>
    <t>Nom étab.</t>
  </si>
  <si>
    <t>N° Equipe</t>
  </si>
  <si>
    <t>Date naiss.</t>
  </si>
  <si>
    <t>Perf</t>
  </si>
  <si>
    <t>Points</t>
  </si>
  <si>
    <t>Pénalités</t>
  </si>
  <si>
    <t>Excellence</t>
  </si>
  <si>
    <t>N° Licence</t>
  </si>
  <si>
    <t>Dép.</t>
  </si>
  <si>
    <t>Ville étab.</t>
  </si>
  <si>
    <t>MESCOAT</t>
  </si>
  <si>
    <t>Exc B</t>
  </si>
  <si>
    <t>1</t>
  </si>
  <si>
    <t>ABALAIN</t>
  </si>
  <si>
    <t>Marine</t>
  </si>
  <si>
    <t>BF</t>
  </si>
  <si>
    <t>09/11/2004</t>
  </si>
  <si>
    <t>50DOS</t>
  </si>
  <si>
    <t>50NL</t>
  </si>
  <si>
    <t>OUI</t>
  </si>
  <si>
    <t>222780012</t>
  </si>
  <si>
    <t>29800</t>
  </si>
  <si>
    <t>LANDERNEAU</t>
  </si>
  <si>
    <t>GERARD DE NERVAL</t>
  </si>
  <si>
    <t>Exc M</t>
  </si>
  <si>
    <t>BAGLIN</t>
  </si>
  <si>
    <t>Lea</t>
  </si>
  <si>
    <t>MF</t>
  </si>
  <si>
    <t>27/08/2003</t>
  </si>
  <si>
    <t>50BR</t>
  </si>
  <si>
    <t>Non</t>
  </si>
  <si>
    <t>225010110</t>
  </si>
  <si>
    <t>35500</t>
  </si>
  <si>
    <t>VITRE</t>
  </si>
  <si>
    <t>JEAN RACINE 2</t>
  </si>
  <si>
    <t>Etab B</t>
  </si>
  <si>
    <t>02</t>
  </si>
  <si>
    <t>BECET</t>
  </si>
  <si>
    <t>Tristan</t>
  </si>
  <si>
    <t>BG</t>
  </si>
  <si>
    <t>22/02/2004</t>
  </si>
  <si>
    <t>SAUV</t>
  </si>
  <si>
    <t>220930040</t>
  </si>
  <si>
    <t>22000</t>
  </si>
  <si>
    <t>ST BRIEUC</t>
  </si>
  <si>
    <t>Etab M</t>
  </si>
  <si>
    <t>BLAISE</t>
  </si>
  <si>
    <t>Lenny</t>
  </si>
  <si>
    <t>MG</t>
  </si>
  <si>
    <t>09/04/2003</t>
  </si>
  <si>
    <t>222780273</t>
  </si>
  <si>
    <t>BLANSTIER THOMAS</t>
  </si>
  <si>
    <t>Matisse</t>
  </si>
  <si>
    <t>10/03/2004</t>
  </si>
  <si>
    <t>220930037</t>
  </si>
  <si>
    <t>JEAN MARIE LE BRIS 1</t>
  </si>
  <si>
    <t>BOHIC</t>
  </si>
  <si>
    <t>Matteo</t>
  </si>
  <si>
    <t>10/08/2003</t>
  </si>
  <si>
    <t>222770028</t>
  </si>
  <si>
    <t>29100</t>
  </si>
  <si>
    <t>DOUARNENEZ</t>
  </si>
  <si>
    <t>JEAN MARIE LE BRIS</t>
  </si>
  <si>
    <t>BONIZEC</t>
  </si>
  <si>
    <t>Solenn</t>
  </si>
  <si>
    <t>18/06/2005</t>
  </si>
  <si>
    <t>50PAP</t>
  </si>
  <si>
    <t>222770179</t>
  </si>
  <si>
    <t>FRANCOIS LORANT 1</t>
  </si>
  <si>
    <t>BOSSARD</t>
  </si>
  <si>
    <t>Celia</t>
  </si>
  <si>
    <t>31/07/2002</t>
  </si>
  <si>
    <t>220690006</t>
  </si>
  <si>
    <t>22510</t>
  </si>
  <si>
    <t>MONCONTOUR DE BRETAGNE</t>
  </si>
  <si>
    <t>JEAN MOULIN</t>
  </si>
  <si>
    <t>BOT</t>
  </si>
  <si>
    <t>Joseph</t>
  </si>
  <si>
    <t>23/05/2003</t>
  </si>
  <si>
    <t>226660025</t>
  </si>
  <si>
    <t>56500</t>
  </si>
  <si>
    <t>LOCMINE</t>
  </si>
  <si>
    <t>BOTUHA</t>
  </si>
  <si>
    <t>Enzo</t>
  </si>
  <si>
    <t>06/02/2002</t>
  </si>
  <si>
    <t>226660022</t>
  </si>
  <si>
    <t>JEAN RACINE 1</t>
  </si>
  <si>
    <t>01</t>
  </si>
  <si>
    <t>BOUZIDI</t>
  </si>
  <si>
    <t>Zouina</t>
  </si>
  <si>
    <t>27/11/2004</t>
  </si>
  <si>
    <t>220930038</t>
  </si>
  <si>
    <t>BRIANT</t>
  </si>
  <si>
    <t>Florian</t>
  </si>
  <si>
    <t>17/02/2004</t>
  </si>
  <si>
    <t>226660031</t>
  </si>
  <si>
    <t>FRANCOIS LORANT 2</t>
  </si>
  <si>
    <t>2</t>
  </si>
  <si>
    <t>CALVEZ</t>
  </si>
  <si>
    <t>Nino</t>
  </si>
  <si>
    <t>23/02/2005</t>
  </si>
  <si>
    <t>220690108</t>
  </si>
  <si>
    <t>CANALS</t>
  </si>
  <si>
    <t>Chloé</t>
  </si>
  <si>
    <t>23/01/2005</t>
  </si>
  <si>
    <t>220930042</t>
  </si>
  <si>
    <t>CHAPALAIN</t>
  </si>
  <si>
    <t>Dan</t>
  </si>
  <si>
    <t>16/09/2004</t>
  </si>
  <si>
    <t>222770175</t>
  </si>
  <si>
    <t>CHATILLON</t>
  </si>
  <si>
    <t>Louis</t>
  </si>
  <si>
    <t>02/01/2002</t>
  </si>
  <si>
    <t>220690003</t>
  </si>
  <si>
    <t>KERHALLET</t>
  </si>
  <si>
    <t>COLLO</t>
  </si>
  <si>
    <t>Esthere</t>
  </si>
  <si>
    <t>12/06/2002</t>
  </si>
  <si>
    <t>222540013</t>
  </si>
  <si>
    <t>29200</t>
  </si>
  <si>
    <t>BREST</t>
  </si>
  <si>
    <t>COSSEC</t>
  </si>
  <si>
    <t>Hugo</t>
  </si>
  <si>
    <t>30/06/2005</t>
  </si>
  <si>
    <t>220690112</t>
  </si>
  <si>
    <t>COULOIGNER</t>
  </si>
  <si>
    <t>Ariane</t>
  </si>
  <si>
    <t>04/10/2002</t>
  </si>
  <si>
    <t>222780002</t>
  </si>
  <si>
    <t>COUNQUET</t>
  </si>
  <si>
    <t>19/02/2004</t>
  </si>
  <si>
    <t>226660004</t>
  </si>
  <si>
    <t>COUVE</t>
  </si>
  <si>
    <t>Nathan</t>
  </si>
  <si>
    <t>27/03/2004</t>
  </si>
  <si>
    <t>220690113</t>
  </si>
  <si>
    <t>DAVID</t>
  </si>
  <si>
    <t>Coraline</t>
  </si>
  <si>
    <t>19/05/2002</t>
  </si>
  <si>
    <t>220690059</t>
  </si>
  <si>
    <t>DE GIOVANNI</t>
  </si>
  <si>
    <t>Ewen</t>
  </si>
  <si>
    <t>22/06/2004</t>
  </si>
  <si>
    <t>225010188</t>
  </si>
  <si>
    <t>NOEL  DU FAIL</t>
  </si>
  <si>
    <t>Emma</t>
  </si>
  <si>
    <t>16/07/2004</t>
  </si>
  <si>
    <t>224610003</t>
  </si>
  <si>
    <t>35580</t>
  </si>
  <si>
    <t>GUICHEN</t>
  </si>
  <si>
    <t>DEFOSSE</t>
  </si>
  <si>
    <t>Josselin</t>
  </si>
  <si>
    <t>16/07/2005</t>
  </si>
  <si>
    <t>222770174</t>
  </si>
  <si>
    <t>DONGO</t>
  </si>
  <si>
    <t>Alexandre</t>
  </si>
  <si>
    <t>06/10/2005</t>
  </si>
  <si>
    <t>224610010</t>
  </si>
  <si>
    <t>DROUAL</t>
  </si>
  <si>
    <t>Francois</t>
  </si>
  <si>
    <t>226660010</t>
  </si>
  <si>
    <t>AUGUSTE BRIZEUX</t>
  </si>
  <si>
    <t>DUBOIS</t>
  </si>
  <si>
    <t>Mathias</t>
  </si>
  <si>
    <t>08/11/2004</t>
  </si>
  <si>
    <t>223000166</t>
  </si>
  <si>
    <t>29000</t>
  </si>
  <si>
    <t>QUIMPER</t>
  </si>
  <si>
    <t>EDY</t>
  </si>
  <si>
    <t>Ellyn</t>
  </si>
  <si>
    <t>27/07/2004</t>
  </si>
  <si>
    <t>226660044</t>
  </si>
  <si>
    <t>FAMEL</t>
  </si>
  <si>
    <t>Edouard</t>
  </si>
  <si>
    <t>18/12/2004</t>
  </si>
  <si>
    <t>223000152</t>
  </si>
  <si>
    <t>FARAMIN</t>
  </si>
  <si>
    <t>Youna</t>
  </si>
  <si>
    <t>04/02/2002</t>
  </si>
  <si>
    <t>222780005</t>
  </si>
  <si>
    <t>FERET</t>
  </si>
  <si>
    <t>Ako</t>
  </si>
  <si>
    <t>24/07/2005</t>
  </si>
  <si>
    <t>224610009</t>
  </si>
  <si>
    <t>FISHER</t>
  </si>
  <si>
    <t>Candice</t>
  </si>
  <si>
    <t>14/10/2004</t>
  </si>
  <si>
    <t>223000170</t>
  </si>
  <si>
    <t>JEAN MARIE LE BRIS 2</t>
  </si>
  <si>
    <t>FLOCH</t>
  </si>
  <si>
    <t>Tifenn</t>
  </si>
  <si>
    <t>30/04/2004</t>
  </si>
  <si>
    <t>222770034</t>
  </si>
  <si>
    <t>FOREST</t>
  </si>
  <si>
    <t>Adèle</t>
  </si>
  <si>
    <t>24/07/2002</t>
  </si>
  <si>
    <t>222780004</t>
  </si>
  <si>
    <t>GAMBIER</t>
  </si>
  <si>
    <t>Judith</t>
  </si>
  <si>
    <t>13/11/2005</t>
  </si>
  <si>
    <t>GARGADENNEC</t>
  </si>
  <si>
    <t>Ellynn</t>
  </si>
  <si>
    <t>24/10/2003</t>
  </si>
  <si>
    <t>222770030</t>
  </si>
  <si>
    <t>GERME</t>
  </si>
  <si>
    <t>Kaelig</t>
  </si>
  <si>
    <t>09/12/2003</t>
  </si>
  <si>
    <t>226660030</t>
  </si>
  <si>
    <t>GERVAIS</t>
  </si>
  <si>
    <t>Théo</t>
  </si>
  <si>
    <t>31/07/2003</t>
  </si>
  <si>
    <t>222770027</t>
  </si>
  <si>
    <t>GLOAGUEN</t>
  </si>
  <si>
    <t>Cloé</t>
  </si>
  <si>
    <t>07/02/2002</t>
  </si>
  <si>
    <t>222770022</t>
  </si>
  <si>
    <t>LES QUATRE MOULINS</t>
  </si>
  <si>
    <t>GOMEZ</t>
  </si>
  <si>
    <t>Julie</t>
  </si>
  <si>
    <t>29/09/2004</t>
  </si>
  <si>
    <t>222590013</t>
  </si>
  <si>
    <t>GOUBIL</t>
  </si>
  <si>
    <t>Enora</t>
  </si>
  <si>
    <t>220930039</t>
  </si>
  <si>
    <t>GUEUDOUX</t>
  </si>
  <si>
    <t>Elouen</t>
  </si>
  <si>
    <t>04/12/2004</t>
  </si>
  <si>
    <t>226660007</t>
  </si>
  <si>
    <t>GUILLOU</t>
  </si>
  <si>
    <t>Laura</t>
  </si>
  <si>
    <t>18/12/2003</t>
  </si>
  <si>
    <t>222770033</t>
  </si>
  <si>
    <t>GUINARD-BREHE</t>
  </si>
  <si>
    <t>Annwenn</t>
  </si>
  <si>
    <t>08/12/2003</t>
  </si>
  <si>
    <t>225010112</t>
  </si>
  <si>
    <t>GUYOMARD</t>
  </si>
  <si>
    <t>Louna</t>
  </si>
  <si>
    <t>30/01/2003</t>
  </si>
  <si>
    <t>220690035</t>
  </si>
  <si>
    <t>HASCOAT</t>
  </si>
  <si>
    <t>Axelle</t>
  </si>
  <si>
    <t>05/09/2004</t>
  </si>
  <si>
    <t>222780040</t>
  </si>
  <si>
    <t>HASCOET</t>
  </si>
  <si>
    <t>Clement</t>
  </si>
  <si>
    <t>13/12/2005</t>
  </si>
  <si>
    <t>222770178</t>
  </si>
  <si>
    <t>HOUZE</t>
  </si>
  <si>
    <t>Mathis</t>
  </si>
  <si>
    <t>15/12/2003</t>
  </si>
  <si>
    <t>225010146</t>
  </si>
  <si>
    <t>25/09/2002</t>
  </si>
  <si>
    <t>222590011</t>
  </si>
  <si>
    <t>JAN</t>
  </si>
  <si>
    <t>Melaine</t>
  </si>
  <si>
    <t>19/02/2005</t>
  </si>
  <si>
    <t>220690130</t>
  </si>
  <si>
    <t>JONCKHEERE</t>
  </si>
  <si>
    <t>Romane</t>
  </si>
  <si>
    <t>15/09/2005</t>
  </si>
  <si>
    <t>220690104</t>
  </si>
  <si>
    <t>KERRENEUR</t>
  </si>
  <si>
    <t>19/03/2002</t>
  </si>
  <si>
    <t>220690077</t>
  </si>
  <si>
    <t>KNIS</t>
  </si>
  <si>
    <t>Eya</t>
  </si>
  <si>
    <t>08/08/2003</t>
  </si>
  <si>
    <t>222780132</t>
  </si>
  <si>
    <t>LAGOGUEY</t>
  </si>
  <si>
    <t>16/03/2004</t>
  </si>
  <si>
    <t>226660033</t>
  </si>
  <si>
    <t>LALOUX</t>
  </si>
  <si>
    <t>Dylan</t>
  </si>
  <si>
    <t>20/09/2002</t>
  </si>
  <si>
    <t>222590058</t>
  </si>
  <si>
    <t>LANGOUET</t>
  </si>
  <si>
    <t>Elena</t>
  </si>
  <si>
    <t>13/02/2004</t>
  </si>
  <si>
    <t>225010019</t>
  </si>
  <si>
    <t>Amélie</t>
  </si>
  <si>
    <t>18/07/2005</t>
  </si>
  <si>
    <t>225010047</t>
  </si>
  <si>
    <t>LARDY</t>
  </si>
  <si>
    <t>225010008</t>
  </si>
  <si>
    <t>LE BOT</t>
  </si>
  <si>
    <t>Benoît</t>
  </si>
  <si>
    <t>16/05/2004</t>
  </si>
  <si>
    <t>223000169</t>
  </si>
  <si>
    <t>LE BRAS</t>
  </si>
  <si>
    <t>27/04/2002</t>
  </si>
  <si>
    <t>220690019</t>
  </si>
  <si>
    <t>LE CLAINCHE</t>
  </si>
  <si>
    <t>Lou</t>
  </si>
  <si>
    <t>14/04/2005</t>
  </si>
  <si>
    <t>220930043</t>
  </si>
  <si>
    <t>LE COQ</t>
  </si>
  <si>
    <t>Prune</t>
  </si>
  <si>
    <t>02/09/2005</t>
  </si>
  <si>
    <t>226660037</t>
  </si>
  <si>
    <t>LE DIVENACH</t>
  </si>
  <si>
    <t>19/04/2002</t>
  </si>
  <si>
    <t>226660024</t>
  </si>
  <si>
    <t>LE GALL</t>
  </si>
  <si>
    <t>Clémentine</t>
  </si>
  <si>
    <t>01/09/2004</t>
  </si>
  <si>
    <t>222770172</t>
  </si>
  <si>
    <t>Noémie</t>
  </si>
  <si>
    <t>12/01/2003</t>
  </si>
  <si>
    <t>222780007</t>
  </si>
  <si>
    <t>LE GUEN</t>
  </si>
  <si>
    <t>30/04/2002</t>
  </si>
  <si>
    <t>222590060</t>
  </si>
  <si>
    <t>LE MENN--JÉZÉQUEL</t>
  </si>
  <si>
    <t>Marie</t>
  </si>
  <si>
    <t>14/02/2004</t>
  </si>
  <si>
    <t>222780013</t>
  </si>
  <si>
    <t>LE PIOUFLE</t>
  </si>
  <si>
    <t>15/06/2004</t>
  </si>
  <si>
    <t>226660032</t>
  </si>
  <si>
    <t>26/12/2002</t>
  </si>
  <si>
    <t>226660026</t>
  </si>
  <si>
    <t>LÉAUSTIC</t>
  </si>
  <si>
    <t>19/12/2004</t>
  </si>
  <si>
    <t>222780253</t>
  </si>
  <si>
    <t>LEBUF</t>
  </si>
  <si>
    <t>Julien</t>
  </si>
  <si>
    <t>29/08/2004</t>
  </si>
  <si>
    <t>224610007</t>
  </si>
  <si>
    <t>LEDAUPHIN</t>
  </si>
  <si>
    <t>Gaspard</t>
  </si>
  <si>
    <t>02/07/2005</t>
  </si>
  <si>
    <t>220930045</t>
  </si>
  <si>
    <t>LA TOUR D'AUVERGNE</t>
  </si>
  <si>
    <t>LEGALL</t>
  </si>
  <si>
    <t>10/01/2005</t>
  </si>
  <si>
    <t>Oui</t>
  </si>
  <si>
    <t>223030145</t>
  </si>
  <si>
    <t>LEMAZURIER</t>
  </si>
  <si>
    <t>Fantine</t>
  </si>
  <si>
    <t>04/09/2004</t>
  </si>
  <si>
    <t>225010030</t>
  </si>
  <si>
    <t>3</t>
  </si>
  <si>
    <t>LENET</t>
  </si>
  <si>
    <t>Manon</t>
  </si>
  <si>
    <t>222540025</t>
  </si>
  <si>
    <t>LEURETTE</t>
  </si>
  <si>
    <t>Anaelle</t>
  </si>
  <si>
    <t>13/12/2003</t>
  </si>
  <si>
    <t>222770029</t>
  </si>
  <si>
    <t>LEVEQUE</t>
  </si>
  <si>
    <t>Baptiste</t>
  </si>
  <si>
    <t>08/01/2005</t>
  </si>
  <si>
    <t>220690124</t>
  </si>
  <si>
    <t>LIKHOVIDOFF</t>
  </si>
  <si>
    <t>10/07/2002</t>
  </si>
  <si>
    <t>222590009</t>
  </si>
  <si>
    <t>LIMBOUR</t>
  </si>
  <si>
    <t>Anna</t>
  </si>
  <si>
    <t>08/04/2004</t>
  </si>
  <si>
    <t>222780044</t>
  </si>
  <si>
    <t>LOISON</t>
  </si>
  <si>
    <t>Clarisse</t>
  </si>
  <si>
    <t>21/09/2005</t>
  </si>
  <si>
    <t>226660042</t>
  </si>
  <si>
    <t>MAGADUR</t>
  </si>
  <si>
    <t>Nolan</t>
  </si>
  <si>
    <t>19/04/2005</t>
  </si>
  <si>
    <t>222780045</t>
  </si>
  <si>
    <t>MARGERAND</t>
  </si>
  <si>
    <t>Perrine</t>
  </si>
  <si>
    <t>21/01/2003</t>
  </si>
  <si>
    <t>225010227</t>
  </si>
  <si>
    <t>MARLIER</t>
  </si>
  <si>
    <t>Gwendoline</t>
  </si>
  <si>
    <t>21/02/2002</t>
  </si>
  <si>
    <t>222540003</t>
  </si>
  <si>
    <t>Arthur</t>
  </si>
  <si>
    <t>MEANEY</t>
  </si>
  <si>
    <t>Loriane</t>
  </si>
  <si>
    <t>220690041</t>
  </si>
  <si>
    <t>5</t>
  </si>
  <si>
    <t>MENAGE BRINSTER</t>
  </si>
  <si>
    <t>Thomas</t>
  </si>
  <si>
    <t>30/04/2005</t>
  </si>
  <si>
    <t>222540035</t>
  </si>
  <si>
    <t>MENTRE</t>
  </si>
  <si>
    <t>Aloïse</t>
  </si>
  <si>
    <t>19/11/2004</t>
  </si>
  <si>
    <t>MORLET</t>
  </si>
  <si>
    <t>Olwen</t>
  </si>
  <si>
    <t>09/02/2004</t>
  </si>
  <si>
    <t>223030088</t>
  </si>
  <si>
    <t>4</t>
  </si>
  <si>
    <t>MOYSAN</t>
  </si>
  <si>
    <t>Camille</t>
  </si>
  <si>
    <t>26/03/2004</t>
  </si>
  <si>
    <t>223030130</t>
  </si>
  <si>
    <t>Maëlle</t>
  </si>
  <si>
    <t>223030129</t>
  </si>
  <si>
    <t>NEDELEC</t>
  </si>
  <si>
    <t>Sylvia</t>
  </si>
  <si>
    <t>CF</t>
  </si>
  <si>
    <t>10/12/2001</t>
  </si>
  <si>
    <t>222770031</t>
  </si>
  <si>
    <t>NICOLAS</t>
  </si>
  <si>
    <t>28/11/2004</t>
  </si>
  <si>
    <t>222780018</t>
  </si>
  <si>
    <t>NOZAHIC</t>
  </si>
  <si>
    <t>30/07/2004</t>
  </si>
  <si>
    <t>222780046</t>
  </si>
  <si>
    <t>OUNANE</t>
  </si>
  <si>
    <t>Yanis</t>
  </si>
  <si>
    <t>222590057</t>
  </si>
  <si>
    <t>Matéo</t>
  </si>
  <si>
    <t>222590056</t>
  </si>
  <si>
    <t>PAOFAI</t>
  </si>
  <si>
    <t>Tomi</t>
  </si>
  <si>
    <t>21/09/2004</t>
  </si>
  <si>
    <t>222780047</t>
  </si>
  <si>
    <t>PAPALIA</t>
  </si>
  <si>
    <t>Jérémy</t>
  </si>
  <si>
    <t>13/03/2005</t>
  </si>
  <si>
    <t>224610011</t>
  </si>
  <si>
    <t>PECHEUX</t>
  </si>
  <si>
    <t>Laurine</t>
  </si>
  <si>
    <t>30/11/2005</t>
  </si>
  <si>
    <t>220690157</t>
  </si>
  <si>
    <t>PERROT</t>
  </si>
  <si>
    <t>27/11/2005</t>
  </si>
  <si>
    <t>220930048</t>
  </si>
  <si>
    <t>PINSON</t>
  </si>
  <si>
    <t>Esther</t>
  </si>
  <si>
    <t>11/03/2004</t>
  </si>
  <si>
    <t>222590016</t>
  </si>
  <si>
    <t>PLEVEN</t>
  </si>
  <si>
    <t>Suzanne</t>
  </si>
  <si>
    <t>04/02/2005</t>
  </si>
  <si>
    <t>220690103</t>
  </si>
  <si>
    <t>Mathilde</t>
  </si>
  <si>
    <t>18/04/2002</t>
  </si>
  <si>
    <t>220690060</t>
  </si>
  <si>
    <t>PLIQUET</t>
  </si>
  <si>
    <t>Bonnie</t>
  </si>
  <si>
    <t>10/10/2005</t>
  </si>
  <si>
    <t>222770173</t>
  </si>
  <si>
    <t>PLUNIAN</t>
  </si>
  <si>
    <t>Fabien</t>
  </si>
  <si>
    <t>30/08/2004</t>
  </si>
  <si>
    <t>222780049</t>
  </si>
  <si>
    <t>POINCELET</t>
  </si>
  <si>
    <t>Philippine</t>
  </si>
  <si>
    <t>01/10/2004</t>
  </si>
  <si>
    <t>223030127</t>
  </si>
  <si>
    <t>QUENTEL</t>
  </si>
  <si>
    <t>Arwen</t>
  </si>
  <si>
    <t>04/08/2004</t>
  </si>
  <si>
    <t>222590015</t>
  </si>
  <si>
    <t>RAKATOVAO</t>
  </si>
  <si>
    <t>Lucio</t>
  </si>
  <si>
    <t>18/08/2002</t>
  </si>
  <si>
    <t>222540024</t>
  </si>
  <si>
    <t>6</t>
  </si>
  <si>
    <t>RAKOTOVAO</t>
  </si>
  <si>
    <t>Renty</t>
  </si>
  <si>
    <t>222540032</t>
  </si>
  <si>
    <t>REMINGOL</t>
  </si>
  <si>
    <t>Angele</t>
  </si>
  <si>
    <t>25/02/2005</t>
  </si>
  <si>
    <t>220690110</t>
  </si>
  <si>
    <t>04/03/2003</t>
  </si>
  <si>
    <t>220690007</t>
  </si>
  <si>
    <t>REMOND</t>
  </si>
  <si>
    <t>23/09/2004</t>
  </si>
  <si>
    <t>223000153</t>
  </si>
  <si>
    <t>RENOTON</t>
  </si>
  <si>
    <t>14/06/2004</t>
  </si>
  <si>
    <t>222780015</t>
  </si>
  <si>
    <t>RESCAMPS</t>
  </si>
  <si>
    <t>Celio</t>
  </si>
  <si>
    <t>24/03/2005</t>
  </si>
  <si>
    <t>220690123</t>
  </si>
  <si>
    <t>SANQUER</t>
  </si>
  <si>
    <t>25/10/2003</t>
  </si>
  <si>
    <t>222590010</t>
  </si>
  <si>
    <t>STEENKISTE</t>
  </si>
  <si>
    <t>Briac</t>
  </si>
  <si>
    <t>20/03/2002</t>
  </si>
  <si>
    <t>220690072</t>
  </si>
  <si>
    <t>SZARZYNSKI</t>
  </si>
  <si>
    <t>Tony</t>
  </si>
  <si>
    <t>03/09/2002</t>
  </si>
  <si>
    <t>222590062</t>
  </si>
  <si>
    <t>Aurore</t>
  </si>
  <si>
    <t>06/03/2005</t>
  </si>
  <si>
    <t>222590012</t>
  </si>
  <si>
    <t>TOSTEN</t>
  </si>
  <si>
    <t>Coralie</t>
  </si>
  <si>
    <t>226660035</t>
  </si>
  <si>
    <t>TRAVERS</t>
  </si>
  <si>
    <t>16/02/2003</t>
  </si>
  <si>
    <t>225010011</t>
  </si>
  <si>
    <t>TROADEC</t>
  </si>
  <si>
    <t>Titouan</t>
  </si>
  <si>
    <t>17/05/2005</t>
  </si>
  <si>
    <t>222780039</t>
  </si>
  <si>
    <t>VIRION</t>
  </si>
  <si>
    <t>Maelys</t>
  </si>
  <si>
    <t>02/02/2006</t>
  </si>
  <si>
    <t>223000186</t>
  </si>
  <si>
    <t>VITTON</t>
  </si>
  <si>
    <t>Lola</t>
  </si>
  <si>
    <t>29/11/2004</t>
  </si>
  <si>
    <t>222770038</t>
  </si>
  <si>
    <t>224610008</t>
  </si>
  <si>
    <t>College 1 établissement ( benjamins)</t>
  </si>
  <si>
    <t>Prenom</t>
  </si>
  <si>
    <t>sexe</t>
  </si>
  <si>
    <t>Course 1</t>
  </si>
  <si>
    <t>Course 2</t>
  </si>
  <si>
    <t>sauv</t>
  </si>
  <si>
    <t>N1</t>
  </si>
  <si>
    <t>N2</t>
  </si>
  <si>
    <t>N3</t>
  </si>
  <si>
    <t>Relais</t>
  </si>
  <si>
    <t>01mn02s15</t>
  </si>
  <si>
    <t>00mn58s38</t>
  </si>
  <si>
    <t>00mn45s84</t>
  </si>
  <si>
    <t>00mn51s25</t>
  </si>
  <si>
    <t>00mn59s29</t>
  </si>
  <si>
    <t>01mn01s69</t>
  </si>
  <si>
    <t>00mn43s61</t>
  </si>
  <si>
    <t>01mn03s00</t>
  </si>
  <si>
    <t>01mn06s09</t>
  </si>
  <si>
    <t>00mn57s35</t>
  </si>
  <si>
    <t>01mn01s40</t>
  </si>
  <si>
    <t>00mn49s44</t>
  </si>
  <si>
    <t>JA</t>
  </si>
  <si>
    <t>00mn55s00</t>
  </si>
  <si>
    <t>00mn57s00</t>
  </si>
  <si>
    <t>1mn02s00</t>
  </si>
  <si>
    <t>1mn07s00</t>
  </si>
  <si>
    <t>1mn57s00</t>
  </si>
  <si>
    <t>1mn01s00</t>
  </si>
  <si>
    <t>1mn10s00</t>
  </si>
  <si>
    <t>00mn52s18</t>
  </si>
  <si>
    <t>00mn44s56</t>
  </si>
  <si>
    <t>01mn43s28</t>
  </si>
  <si>
    <t>01mn11s97</t>
  </si>
  <si>
    <t>00mn48s84</t>
  </si>
  <si>
    <t>01min00s30</t>
  </si>
  <si>
    <t>01mn06s53</t>
  </si>
  <si>
    <t>01mn04s59</t>
  </si>
  <si>
    <t>1mn01s42</t>
  </si>
  <si>
    <t>48s70</t>
  </si>
  <si>
    <t>00mn48s35</t>
  </si>
  <si>
    <t>58s73</t>
  </si>
  <si>
    <t>1mn10s88</t>
  </si>
  <si>
    <t>1mn08s30</t>
  </si>
  <si>
    <t>00mn55s03</t>
  </si>
  <si>
    <t>00mn57s62</t>
  </si>
  <si>
    <t>00mn48s45</t>
  </si>
  <si>
    <t>00mn41s44</t>
  </si>
  <si>
    <t>00mn46s20</t>
  </si>
  <si>
    <t>00mn46s45</t>
  </si>
  <si>
    <t>00mn38s00</t>
  </si>
  <si>
    <t>00mn40s</t>
  </si>
  <si>
    <t>00mn52s00</t>
  </si>
  <si>
    <t>01mn00s</t>
  </si>
  <si>
    <t>00mn45s00</t>
  </si>
  <si>
    <t>00mn38s</t>
  </si>
  <si>
    <t>01mn02s00</t>
  </si>
  <si>
    <t>01mn04s</t>
  </si>
  <si>
    <t>00mn46s00</t>
  </si>
  <si>
    <t>00mn47s</t>
  </si>
  <si>
    <t>00mn59s00</t>
  </si>
  <si>
    <t>01mn16s</t>
  </si>
  <si>
    <t>01mn04s00</t>
  </si>
  <si>
    <t>01mn15s00</t>
  </si>
  <si>
    <t>00mn48s</t>
  </si>
  <si>
    <t>00mn54s</t>
  </si>
  <si>
    <t>01mn23s</t>
  </si>
  <si>
    <t>01mn20s00</t>
  </si>
  <si>
    <t>01mn09s</t>
  </si>
  <si>
    <t>00mn48s00</t>
  </si>
  <si>
    <t>00mn58s00</t>
  </si>
  <si>
    <t>00mn40s00</t>
  </si>
  <si>
    <t>00mn50s00</t>
  </si>
  <si>
    <t>01mn00s00</t>
  </si>
  <si>
    <t>00 mn39s 00</t>
  </si>
  <si>
    <t>00mn 42s  00</t>
  </si>
  <si>
    <t>00mn54s00</t>
  </si>
  <si>
    <t>00mn36s00</t>
  </si>
  <si>
    <t>00mn47s00</t>
  </si>
  <si>
    <t>1mn05s00</t>
  </si>
  <si>
    <t>56</t>
  </si>
  <si>
    <t>00mn56s00</t>
  </si>
  <si>
    <t>College 2 établissements ( minimes)</t>
  </si>
  <si>
    <t>6 équipes</t>
  </si>
  <si>
    <t>00 mn 50 s 49</t>
  </si>
  <si>
    <t>36 s 44</t>
  </si>
  <si>
    <t>00 mn 47 s 83</t>
  </si>
  <si>
    <t>00 mn 42 s 56</t>
  </si>
  <si>
    <t>00 mn 35 s 91</t>
  </si>
  <si>
    <t>00 mn 39 s 47</t>
  </si>
  <si>
    <t>00 mn 57 s 14</t>
  </si>
  <si>
    <t>00 mn 55 s 60</t>
  </si>
  <si>
    <t>00 mn 43 s 19</t>
  </si>
  <si>
    <t>00 mn 55 s</t>
  </si>
  <si>
    <t>00 mn 48 s 87</t>
  </si>
  <si>
    <t>00mn 58 s</t>
  </si>
  <si>
    <t>00mn43s81</t>
  </si>
  <si>
    <t>00mn36s29</t>
  </si>
  <si>
    <t>00mn41s31</t>
  </si>
  <si>
    <t>00mn49s03</t>
  </si>
  <si>
    <t>00mn59s23</t>
  </si>
  <si>
    <t>00mn50s64</t>
  </si>
  <si>
    <t>00mn56s05</t>
  </si>
  <si>
    <t>00mn42s32</t>
  </si>
  <si>
    <t>00mn47s65</t>
  </si>
  <si>
    <t>00mn57s66</t>
  </si>
  <si>
    <t>00mn48s81</t>
  </si>
  <si>
    <t>0mn53s65</t>
  </si>
  <si>
    <t>0mn43s22</t>
  </si>
  <si>
    <t>0mn44s12</t>
  </si>
  <si>
    <t>1mn08s32</t>
  </si>
  <si>
    <t>0mn50s80</t>
  </si>
  <si>
    <t>0mn46s10</t>
  </si>
  <si>
    <t>1mn03s80</t>
  </si>
  <si>
    <t>0mn35s76</t>
  </si>
  <si>
    <t>0mn48s40</t>
  </si>
  <si>
    <t>00mn35s62</t>
  </si>
  <si>
    <t>00mn45s31</t>
  </si>
  <si>
    <t>00mn53s56</t>
  </si>
  <si>
    <t>00mn51s15</t>
  </si>
  <si>
    <t>01mn05s20</t>
  </si>
  <si>
    <t>00mn46s09</t>
  </si>
  <si>
    <t>00mn39s61</t>
  </si>
  <si>
    <t>00mn47s43</t>
  </si>
  <si>
    <t>00mn58s54</t>
  </si>
  <si>
    <t>00mn46s03</t>
  </si>
  <si>
    <t>00mn59s50</t>
  </si>
  <si>
    <t>00mn58s05</t>
  </si>
  <si>
    <t>00mn44s10</t>
  </si>
  <si>
    <t>00mn46s50</t>
  </si>
  <si>
    <t>01mn13s16</t>
  </si>
  <si>
    <t>00mn37s00</t>
  </si>
  <si>
    <t>00mn36s72</t>
  </si>
  <si>
    <t>00mn49s00</t>
  </si>
  <si>
    <t>00mn39s00</t>
  </si>
  <si>
    <t>College 1 excellence ( benjamins)</t>
  </si>
  <si>
    <t>5 équipes</t>
  </si>
  <si>
    <t>0mn43s75</t>
  </si>
  <si>
    <t>0mn39s66</t>
  </si>
  <si>
    <t>0mn58s78</t>
  </si>
  <si>
    <t>0mn51s16</t>
  </si>
  <si>
    <t>0mn49s97</t>
  </si>
  <si>
    <t>0mn40s21</t>
  </si>
  <si>
    <t>0mn41s76</t>
  </si>
  <si>
    <t>0mn59s25</t>
  </si>
  <si>
    <t>0mn52s92</t>
  </si>
  <si>
    <t>1mn00s90</t>
  </si>
  <si>
    <t>00mn31s77</t>
  </si>
  <si>
    <t>0mn45s22</t>
  </si>
  <si>
    <t>00mn49s21</t>
  </si>
  <si>
    <t>00mn48s06</t>
  </si>
  <si>
    <t>00mn50s19</t>
  </si>
  <si>
    <t>00mn49s64</t>
  </si>
  <si>
    <t>00mn53s47</t>
  </si>
  <si>
    <t>00mn53s40</t>
  </si>
  <si>
    <t>00mn49s43</t>
  </si>
  <si>
    <t>00mn45s74</t>
  </si>
  <si>
    <t>00mn51s20</t>
  </si>
  <si>
    <t>00mn41s89</t>
  </si>
  <si>
    <t>00mn38s50</t>
  </si>
  <si>
    <t>00mn51s09</t>
  </si>
  <si>
    <t>1mn09s07</t>
  </si>
  <si>
    <t>0mn46s05</t>
  </si>
  <si>
    <t>0mn41s88</t>
  </si>
  <si>
    <t>0mn45s84</t>
  </si>
  <si>
    <t>0mn43s34</t>
  </si>
  <si>
    <t>0mn42s56</t>
  </si>
  <si>
    <t>0mn51s33</t>
  </si>
  <si>
    <t>0mn54s72</t>
  </si>
  <si>
    <t>0mn45s90</t>
  </si>
  <si>
    <t>00mn39s48</t>
  </si>
  <si>
    <t>00mn49s85</t>
  </si>
  <si>
    <t>00mn41s00</t>
  </si>
  <si>
    <t>00mn42s00</t>
  </si>
  <si>
    <t>00mn44s00</t>
  </si>
  <si>
    <t xml:space="preserve">JEAN MARIE LEBRIS </t>
  </si>
  <si>
    <t/>
  </si>
  <si>
    <t>College 2 excellence ( minimes)</t>
  </si>
  <si>
    <t>3 équipes</t>
  </si>
  <si>
    <t>00mn46s10</t>
  </si>
  <si>
    <t>00mn51s30</t>
  </si>
  <si>
    <t>00mn43s00</t>
  </si>
  <si>
    <t>00mn42s70</t>
  </si>
  <si>
    <t>00mn52s20</t>
  </si>
  <si>
    <t>00mn35s00</t>
  </si>
  <si>
    <t>0mn32s5</t>
  </si>
  <si>
    <t>00mn41s50</t>
  </si>
  <si>
    <t>38s</t>
  </si>
  <si>
    <t>46s</t>
  </si>
  <si>
    <t>00mn26s50</t>
  </si>
  <si>
    <t>00mn30s00</t>
  </si>
  <si>
    <t>01mn10s00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</si>
  <si>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</si>
  <si>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</si>
  <si>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</si>
  <si>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</si>
  <si>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</si>
  <si>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</si>
  <si>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</si>
  <si>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</si>
  <si>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</si>
  <si>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</si>
  <si>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</si>
  <si>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</si>
  <si>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</si>
  <si>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</si>
  <si>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</si>
  <si>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</si>
  <si>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</si>
  <si>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</si>
  <si>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</si>
  <si>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</si>
  <si>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</si>
  <si>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</si>
  <si>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</si>
  <si>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</si>
  <si>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</si>
  <si>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</si>
  <si>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</si>
  <si>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NUM_LICENCE</t>
  </si>
  <si>
    <t>NOM_LICENCE</t>
  </si>
  <si>
    <t>PRENOM_LICENCE</t>
  </si>
  <si>
    <t>DATE_NAISSANCE_LICENCE</t>
  </si>
  <si>
    <t>CATEGORIE_LICENCE</t>
  </si>
  <si>
    <t>EXCELLENCE</t>
  </si>
  <si>
    <t>NUM_JO</t>
  </si>
  <si>
    <t>SPECIALITE</t>
  </si>
  <si>
    <t>NIVEAU_JO</t>
  </si>
  <si>
    <t>CERTIFICATEUR</t>
  </si>
  <si>
    <t>DATE_MODIFCATION</t>
  </si>
  <si>
    <t>AS_JO</t>
  </si>
  <si>
    <t>DISTRICT_JO</t>
  </si>
  <si>
    <t>DEPARTEMENT_JO</t>
  </si>
  <si>
    <t>ACADEMIE_JO</t>
  </si>
  <si>
    <t>TYPE_ETABLISSEMENT_JO</t>
  </si>
  <si>
    <t>NOM_ETABLISSEMENT_JO</t>
  </si>
  <si>
    <t>CODE_POSTAL_ETABLISSEMENT_JO</t>
  </si>
  <si>
    <t>VILLE_ETABLISSEMENT_JO</t>
  </si>
  <si>
    <t>ADRESSE_ETABLISSEMENT_JO</t>
  </si>
  <si>
    <t>CIVILITE_CHEF_ETABLISSEMENT_JO</t>
  </si>
  <si>
    <t>NOM_CHEF_ETABLISSEMENT_JO</t>
  </si>
  <si>
    <t>PRENOM_CHEF_ETABLISSEMENT_JO</t>
  </si>
  <si>
    <t>TELEPHONE_CHEF_ETABLISSEMENT_JO</t>
  </si>
  <si>
    <t>EMAIL_CHEF_ETABLISSEMENT_JO</t>
  </si>
  <si>
    <t>AS_ATTACHE</t>
  </si>
  <si>
    <t>DISTRICT_ATTACHE</t>
  </si>
  <si>
    <t>DEPARTEMENT_ATTACHE</t>
  </si>
  <si>
    <t>ACADEMIE_ATTACHE</t>
  </si>
  <si>
    <t>TYPE_ETABLISSEMENT_ATTACHE</t>
  </si>
  <si>
    <t>NOM_ETABLISSEMENT_ATTACHE</t>
  </si>
  <si>
    <t>CODE_POSTAL_ETABLISSEMENT_ATTACHE</t>
  </si>
  <si>
    <t>VILLE_ETABLISSEMENT_ATTACHE</t>
  </si>
  <si>
    <t>ADRESSE_ETABLISSEMENT_ATTACHE</t>
  </si>
  <si>
    <t>JEAN RACINE</t>
  </si>
  <si>
    <t>220930007</t>
  </si>
  <si>
    <t>MOISAN</t>
  </si>
  <si>
    <t>Maud</t>
  </si>
  <si>
    <t>29/01/2002</t>
  </si>
  <si>
    <t>1322436</t>
  </si>
  <si>
    <t>Natation sportive</t>
  </si>
  <si>
    <t>Départemental</t>
  </si>
  <si>
    <t>SD02200 Service départemental Côtes d'Armor</t>
  </si>
  <si>
    <t>12/02/2014</t>
  </si>
  <si>
    <t>22093</t>
  </si>
  <si>
    <t>SAINT BRIEUC</t>
  </si>
  <si>
    <t>Côtes d'Armor</t>
  </si>
  <si>
    <t>Rennes</t>
  </si>
  <si>
    <t>COL</t>
  </si>
  <si>
    <t>1 RUE RACINE BP 2227</t>
  </si>
  <si>
    <t>M</t>
  </si>
  <si>
    <t>Jean françois</t>
  </si>
  <si>
    <t>0296330106</t>
  </si>
  <si>
    <t>ce.0220054p@ac-rennes.fr</t>
  </si>
  <si>
    <t>222780048</t>
  </si>
  <si>
    <t>PENNEC</t>
  </si>
  <si>
    <t>19/09/2005</t>
  </si>
  <si>
    <t>1660872</t>
  </si>
  <si>
    <t>SD02900 Service départemental Finistère</t>
  </si>
  <si>
    <t>18/05/2017</t>
  </si>
  <si>
    <t>22278</t>
  </si>
  <si>
    <t>22cd012</t>
  </si>
  <si>
    <t>Finistère</t>
  </si>
  <si>
    <t>Mme</t>
  </si>
  <si>
    <t>Rozenn</t>
  </si>
  <si>
    <t>0298853324</t>
  </si>
  <si>
    <t>ce.0290045s@ac-rennes.fr</t>
  </si>
  <si>
    <t>222780014</t>
  </si>
  <si>
    <t>MARQUANT</t>
  </si>
  <si>
    <t>1556914</t>
  </si>
  <si>
    <t>Académique</t>
  </si>
  <si>
    <t>SR22000 Service régional Rennes</t>
  </si>
  <si>
    <t>09/06/2016</t>
  </si>
  <si>
    <t>222780011</t>
  </si>
  <si>
    <t>30/12/2003</t>
  </si>
  <si>
    <t>1455069</t>
  </si>
  <si>
    <t>04/06/2015</t>
  </si>
  <si>
    <t>222590082</t>
  </si>
  <si>
    <t>MONOT</t>
  </si>
  <si>
    <t>Valentine</t>
  </si>
  <si>
    <t>28/05/2003</t>
  </si>
  <si>
    <t>1555249</t>
  </si>
  <si>
    <t>22259</t>
  </si>
  <si>
    <t>1, PLACE DE ROSCANVEL BP 13</t>
  </si>
  <si>
    <t>SALAUN</t>
  </si>
  <si>
    <t>Eric</t>
  </si>
  <si>
    <t>0298451691</t>
  </si>
  <si>
    <t>ce.0291824a@ac-rennes.fr</t>
  </si>
  <si>
    <t>222590054</t>
  </si>
  <si>
    <t>BERNIER</t>
  </si>
  <si>
    <t>Sébastien</t>
  </si>
  <si>
    <t>21/05/2003</t>
  </si>
  <si>
    <t>1416311</t>
  </si>
  <si>
    <t>SD04000 Service départemental Landes</t>
  </si>
  <si>
    <t>22/01/2015</t>
  </si>
  <si>
    <t>222590083</t>
  </si>
  <si>
    <t>LE MENTEC</t>
  </si>
  <si>
    <t>05/12/2004</t>
  </si>
  <si>
    <t>1661862</t>
  </si>
  <si>
    <t>25/05/2017</t>
  </si>
  <si>
    <t>225010007</t>
  </si>
  <si>
    <t>KERDONCUFF</t>
  </si>
  <si>
    <t>Mael</t>
  </si>
  <si>
    <t>07/12/2003</t>
  </si>
  <si>
    <t>1556959</t>
  </si>
  <si>
    <t>02/06/2016</t>
  </si>
  <si>
    <t>22501</t>
  </si>
  <si>
    <t>35-RENNES 2</t>
  </si>
  <si>
    <t>Ille-et-Vilaine</t>
  </si>
  <si>
    <t>35 RUE DU COLLEGE BP 50607</t>
  </si>
  <si>
    <t>KERNEAU</t>
  </si>
  <si>
    <t>Yann</t>
  </si>
  <si>
    <t>0299750716</t>
  </si>
  <si>
    <t>ce.0351909k@ac-rennes.fr</t>
  </si>
  <si>
    <t>223000105</t>
  </si>
  <si>
    <t>AUBONNET</t>
  </si>
  <si>
    <t>Colin</t>
  </si>
  <si>
    <t>04/09/2002</t>
  </si>
  <si>
    <t>1662685</t>
  </si>
  <si>
    <t>02/06/2017</t>
  </si>
  <si>
    <t>22300</t>
  </si>
  <si>
    <t>22cd016</t>
  </si>
  <si>
    <t>8 RUE BOURG LES BOURGS BP 308</t>
  </si>
  <si>
    <t>RADUFE</t>
  </si>
  <si>
    <t>Dominique</t>
  </si>
  <si>
    <t>0298553927</t>
  </si>
  <si>
    <t>ce.0291592y@ac-rennes.fr</t>
  </si>
  <si>
    <t>223030144</t>
  </si>
  <si>
    <t>CHAOUACHI</t>
  </si>
  <si>
    <t>Tom</t>
  </si>
  <si>
    <t>15/03/2004</t>
  </si>
  <si>
    <t>1662585</t>
  </si>
  <si>
    <t>01/06/2017</t>
  </si>
  <si>
    <t>22303</t>
  </si>
  <si>
    <t>PLACE DE LA TOURBIE BP 1754</t>
  </si>
  <si>
    <t>DUIGOU</t>
  </si>
  <si>
    <t>Robin</t>
  </si>
  <si>
    <t>0298642882</t>
  </si>
  <si>
    <t>ce.0290068s@ac-rennes.fr</t>
  </si>
  <si>
    <t>222590098</t>
  </si>
  <si>
    <t>DANIEL</t>
  </si>
  <si>
    <t>31/01/2003</t>
  </si>
  <si>
    <t>1555247</t>
  </si>
  <si>
    <t>22002</t>
  </si>
  <si>
    <t>LYCEES 22</t>
  </si>
  <si>
    <t>LYC</t>
  </si>
  <si>
    <t>AUGUSTE PAVIE</t>
  </si>
  <si>
    <t>22200</t>
  </si>
  <si>
    <t>GUINGAMP</t>
  </si>
  <si>
    <t>13 RUE ANATOLE LE BRAZ BP 218</t>
  </si>
  <si>
    <t>224610004</t>
  </si>
  <si>
    <t>LEBRANCHU</t>
  </si>
  <si>
    <t>11/05/2004</t>
  </si>
  <si>
    <t>1556958</t>
  </si>
  <si>
    <t>22461</t>
  </si>
  <si>
    <t>35-RENNES 3</t>
  </si>
  <si>
    <t>AVENUE DU GENERAL DE GAULLE BP 78023</t>
  </si>
  <si>
    <t>THOUMYRE</t>
  </si>
  <si>
    <t>0299570261</t>
  </si>
  <si>
    <t>clg-du-fail.guichen@ac-rennes.fr</t>
  </si>
  <si>
    <t>222540022</t>
  </si>
  <si>
    <t>BELABED</t>
  </si>
  <si>
    <t>Mohad</t>
  </si>
  <si>
    <t>07/05/2003</t>
  </si>
  <si>
    <t>1660873</t>
  </si>
  <si>
    <t>22254</t>
  </si>
  <si>
    <t>3 RUE DE TOURAINE BP 99</t>
  </si>
  <si>
    <t>DUGENET</t>
  </si>
  <si>
    <t>Philippe</t>
  </si>
  <si>
    <t>0298031241</t>
  </si>
  <si>
    <t>philippe.dugenet@ac-rennes.fr</t>
  </si>
  <si>
    <t>226660005</t>
  </si>
  <si>
    <t>OLIVIEIRO</t>
  </si>
  <si>
    <t>Victor</t>
  </si>
  <si>
    <t>28/09/2003</t>
  </si>
  <si>
    <t>1529625</t>
  </si>
  <si>
    <t>Yannick SELLIN</t>
  </si>
  <si>
    <t>25/03/2017</t>
  </si>
  <si>
    <t>22666</t>
  </si>
  <si>
    <t>22cd033</t>
  </si>
  <si>
    <t>Morbihan</t>
  </si>
  <si>
    <t>4 RUE JEAN MOULIN</t>
  </si>
  <si>
    <t>LE BONNIEC</t>
  </si>
  <si>
    <t>Jean-yves</t>
  </si>
  <si>
    <t>0297600233</t>
  </si>
  <si>
    <t>ce.0560024x@ac-rennes.fr</t>
  </si>
  <si>
    <t>226660028</t>
  </si>
  <si>
    <t>LOIRE</t>
  </si>
  <si>
    <t>Mathéis</t>
  </si>
  <si>
    <t>23/09/2001</t>
  </si>
  <si>
    <t>CG</t>
  </si>
  <si>
    <t>1522832</t>
  </si>
  <si>
    <t>30/01/2016</t>
  </si>
  <si>
    <t>FRANCOIS LORANT</t>
  </si>
  <si>
    <t>220690202</t>
  </si>
  <si>
    <t>MAIO</t>
  </si>
  <si>
    <t>Cassandra</t>
  </si>
  <si>
    <t>03/07/2002</t>
  </si>
  <si>
    <t>1606676</t>
  </si>
  <si>
    <t>23/03/2017</t>
  </si>
  <si>
    <t>22069</t>
  </si>
  <si>
    <t>SUD 22</t>
  </si>
  <si>
    <t>LE BOURGNEUF BP 14</t>
  </si>
  <si>
    <t>PINZAN</t>
  </si>
  <si>
    <t>Olivier</t>
  </si>
  <si>
    <t>0296734264</t>
  </si>
  <si>
    <t>ce.0221594n@ac-rennes.fr</t>
  </si>
  <si>
    <t>220690066</t>
  </si>
  <si>
    <t>POULAIN</t>
  </si>
  <si>
    <t>Agathe</t>
  </si>
  <si>
    <t>1509019</t>
  </si>
  <si>
    <t>JEAN-MICHEL DUPART</t>
  </si>
  <si>
    <t>05/12/2016</t>
  </si>
  <si>
    <t>220690065</t>
  </si>
  <si>
    <t>HAMON</t>
  </si>
  <si>
    <t>30/01/2002</t>
  </si>
  <si>
    <t>1509021</t>
  </si>
  <si>
    <t>220690064</t>
  </si>
  <si>
    <t>HAMEL</t>
  </si>
  <si>
    <t>Maeva</t>
  </si>
  <si>
    <t>10/02/2002</t>
  </si>
  <si>
    <t>1509029</t>
  </si>
  <si>
    <t>222770167</t>
  </si>
  <si>
    <t>CHARLES</t>
  </si>
  <si>
    <t>Solene</t>
  </si>
  <si>
    <t>19/01/2002</t>
  </si>
  <si>
    <t>1416419</t>
  </si>
  <si>
    <t>22277</t>
  </si>
  <si>
    <t>2 PLACE DU LYCEE</t>
  </si>
  <si>
    <t>FLODROPS</t>
  </si>
  <si>
    <t>Jacques</t>
  </si>
  <si>
    <t>0298924813</t>
  </si>
  <si>
    <t>ce.0290034e@ac-rennes.fr</t>
  </si>
  <si>
    <t>00mn45s50</t>
  </si>
  <si>
    <t>00mn41s94</t>
  </si>
  <si>
    <t>00mn52s38</t>
  </si>
  <si>
    <t>00mn37s94</t>
  </si>
  <si>
    <t>00mn39s46</t>
  </si>
  <si>
    <t>00mn52s78</t>
  </si>
  <si>
    <t>Places</t>
  </si>
  <si>
    <t>Etablissements</t>
  </si>
  <si>
    <t>9 équipes</t>
  </si>
  <si>
    <t>Benjamins</t>
  </si>
  <si>
    <t>College 1 établissement</t>
  </si>
  <si>
    <t>Auguste Brizeux Quimper 29</t>
  </si>
  <si>
    <t>Françoit Lorant 1  Moncontour 22</t>
  </si>
  <si>
    <t>Françoit Lorant 2  Moncontour 22</t>
  </si>
  <si>
    <t>J.Moulin Locmine 56</t>
  </si>
  <si>
    <t>Jean Marie Le Bris Douarnenez 29</t>
  </si>
  <si>
    <t>Mescoat Landerneau 29</t>
  </si>
  <si>
    <t>Noël  du Fail Guichen 35</t>
  </si>
  <si>
    <t>Minimes</t>
  </si>
  <si>
    <t>College 2 établissement</t>
  </si>
  <si>
    <t>4 moulins Brest 29</t>
  </si>
  <si>
    <t>Le Bris 1  Douarnenez 29</t>
  </si>
  <si>
    <t>Le Bris 2  Douarnenez 29</t>
  </si>
  <si>
    <t>Kerhallet Brest 29</t>
  </si>
  <si>
    <t>benjamins exc</t>
  </si>
  <si>
    <t>Collège 1 excellence</t>
  </si>
  <si>
    <t>Gerard de Nerval  Vitre 35</t>
  </si>
  <si>
    <t>Tour d' Auvergne Quimper 29</t>
  </si>
  <si>
    <t>minimes exc</t>
  </si>
  <si>
    <t>Collège 2 excellence</t>
  </si>
  <si>
    <t>24 équipes</t>
  </si>
  <si>
    <t xml:space="preserve"> Jean Racine 1 St Brieuc 22</t>
  </si>
  <si>
    <t xml:space="preserve"> Jean Racine 2 St Brieuc 22</t>
  </si>
  <si>
    <t>Etab Benjamins</t>
  </si>
  <si>
    <t>Etab Minimes</t>
  </si>
  <si>
    <t>Exc Benjamins</t>
  </si>
  <si>
    <t>Exc Minimes</t>
  </si>
  <si>
    <t>LEMENTEC</t>
  </si>
  <si>
    <t>OLIVEIRO</t>
  </si>
  <si>
    <t>Jeune arbitre ( en rouge  acad)</t>
  </si>
  <si>
    <t>Théorie</t>
  </si>
  <si>
    <t>Pratique</t>
  </si>
  <si>
    <t>Total</t>
  </si>
  <si>
    <t>g</t>
  </si>
  <si>
    <t>ALEXANDRE</t>
  </si>
  <si>
    <t>1mn00s00</t>
  </si>
  <si>
    <t>1mn54s00</t>
  </si>
  <si>
    <t>MALGORN</t>
  </si>
  <si>
    <t>THEO</t>
  </si>
  <si>
    <t>LENEINDRE</t>
  </si>
  <si>
    <t>TRISTAN</t>
  </si>
  <si>
    <t>OLIVIERO</t>
  </si>
  <si>
    <t>AXEL</t>
  </si>
  <si>
    <t>1 EPREUVE NATATION</t>
  </si>
  <si>
    <t>MAUDIUIT</t>
  </si>
  <si>
    <t>ETHAN</t>
  </si>
  <si>
    <t xml:space="preserve">A VOIR </t>
  </si>
  <si>
    <t>DISTRICT</t>
  </si>
  <si>
    <t>Jean Marie Le Bris  2 Douarnenez 29</t>
  </si>
  <si>
    <t>SANKARA</t>
  </si>
  <si>
    <t>ABIBA</t>
  </si>
  <si>
    <t>0mn55s97</t>
  </si>
  <si>
    <t>0mn52s02</t>
  </si>
  <si>
    <t>0mn27s85</t>
  </si>
  <si>
    <t>larerie</t>
  </si>
  <si>
    <t>nicolas</t>
  </si>
  <si>
    <t>district</t>
  </si>
  <si>
    <t>abandon</t>
  </si>
  <si>
    <t>dos</t>
  </si>
  <si>
    <t>RELAIS</t>
  </si>
  <si>
    <t>f</t>
  </si>
  <si>
    <t>relais</t>
  </si>
  <si>
    <t>00:01:04,9</t>
  </si>
  <si>
    <t>ok</t>
  </si>
  <si>
    <t>exc</t>
  </si>
  <si>
    <t>JEUNE ARBITRE</t>
  </si>
  <si>
    <r>
      <t>00:00:4</t>
    </r>
    <r>
      <rPr>
        <b/>
        <sz val="10"/>
        <color theme="1"/>
        <rFont val="Calibri"/>
        <family val="2"/>
        <scheme val="minor"/>
      </rPr>
      <t>9,5</t>
    </r>
  </si>
  <si>
    <t>EXC</t>
  </si>
  <si>
    <t>PASSAGE EXCELLENCE</t>
  </si>
  <si>
    <t>10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</si>
</sst>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;@"/>
    <numFmt numFmtId="165" formatCode="mm:ss.0;@"/>
    <numFmt numFmtId="166" formatCode="0.0"/>
  </numFmts>
  <fonts count="42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b/>
      <sz val="22"/>
      <color rgb="FF000000"/>
      <name val="Times New Roman"/>
      <family val="1"/>
    </font>
    <font>
      <sz val="22"/>
      <color rgb="FF000000"/>
      <name val="Times New Roman"/>
      <family val="1"/>
    </font>
    <font>
      <b/>
      <sz val="22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 indent="3"/>
    </xf>
    <xf numFmtId="164" fontId="6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 indent="3"/>
    </xf>
    <xf numFmtId="164" fontId="6" fillId="0" borderId="2" xfId="0" applyNumberFormat="1" applyFont="1" applyFill="1" applyBorder="1" applyAlignment="1">
      <alignment horizontal="left" vertical="top" wrapText="1" indent="3"/>
    </xf>
    <xf numFmtId="164" fontId="3" fillId="2" borderId="2" xfId="0" applyNumberFormat="1" applyFont="1" applyFill="1" applyBorder="1" applyAlignment="1">
      <alignment horizontal="left" vertical="top" wrapText="1" indent="3"/>
    </xf>
    <xf numFmtId="164" fontId="4" fillId="2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left" vertical="top" wrapText="1" indent="3"/>
    </xf>
    <xf numFmtId="165" fontId="6" fillId="0" borderId="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left" vertical="top" wrapText="1" indent="3"/>
    </xf>
    <xf numFmtId="165" fontId="6" fillId="0" borderId="2" xfId="0" applyNumberFormat="1" applyFont="1" applyFill="1" applyBorder="1" applyAlignment="1">
      <alignment horizontal="left" vertical="top" wrapText="1" indent="3"/>
    </xf>
    <xf numFmtId="165" fontId="3" fillId="2" borderId="2" xfId="0" applyNumberFormat="1" applyFont="1" applyFill="1" applyBorder="1" applyAlignment="1">
      <alignment horizontal="left" vertical="top" wrapText="1" indent="3"/>
    </xf>
    <xf numFmtId="165" fontId="4" fillId="2" borderId="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 wrapText="1" indent="3"/>
    </xf>
    <xf numFmtId="164" fontId="6" fillId="0" borderId="2" xfId="0" applyNumberFormat="1" applyFont="1" applyFill="1" applyBorder="1" applyAlignment="1">
      <alignment horizontal="right" vertical="top" wrapText="1" indent="3"/>
    </xf>
    <xf numFmtId="164" fontId="4" fillId="2" borderId="2" xfId="0" applyNumberFormat="1" applyFont="1" applyFill="1" applyBorder="1" applyAlignment="1">
      <alignment horizontal="right" vertical="top" wrapText="1" indent="3"/>
    </xf>
    <xf numFmtId="164" fontId="7" fillId="0" borderId="2" xfId="0" applyNumberFormat="1" applyFont="1" applyFill="1" applyBorder="1" applyAlignment="1">
      <alignment horizontal="right" vertical="top" wrapText="1" indent="3"/>
    </xf>
    <xf numFmtId="47" fontId="9" fillId="3" borderId="11" xfId="0" applyNumberFormat="1" applyFont="1" applyFill="1" applyBorder="1" applyAlignment="1">
      <alignment horizontal="left" vertical="top"/>
    </xf>
    <xf numFmtId="165" fontId="9" fillId="0" borderId="9" xfId="0" applyNumberFormat="1" applyFont="1" applyFill="1" applyBorder="1" applyAlignment="1">
      <alignment horizontal="left" vertical="top"/>
    </xf>
    <xf numFmtId="165" fontId="9" fillId="3" borderId="11" xfId="0" applyNumberFormat="1" applyFont="1" applyFill="1" applyBorder="1" applyAlignment="1">
      <alignment horizontal="left" vertical="top"/>
    </xf>
    <xf numFmtId="165" fontId="9" fillId="3" borderId="13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top"/>
    </xf>
    <xf numFmtId="47" fontId="3" fillId="0" borderId="2" xfId="0" applyNumberFormat="1" applyFont="1" applyFill="1" applyBorder="1" applyAlignment="1">
      <alignment horizontal="center" vertical="top" wrapText="1"/>
    </xf>
    <xf numFmtId="49" fontId="3" fillId="4" borderId="14" xfId="0" applyNumberFormat="1" applyFont="1" applyFill="1" applyBorder="1" applyProtection="1">
      <protection locked="0"/>
    </xf>
    <xf numFmtId="49" fontId="12" fillId="4" borderId="14" xfId="0" applyNumberFormat="1" applyFont="1" applyFill="1" applyBorder="1" applyProtection="1">
      <protection locked="0"/>
    </xf>
    <xf numFmtId="49" fontId="12" fillId="4" borderId="15" xfId="0" applyNumberFormat="1" applyFont="1" applyFill="1" applyBorder="1" applyProtection="1">
      <protection locked="0"/>
    </xf>
    <xf numFmtId="49" fontId="12" fillId="4" borderId="14" xfId="0" applyNumberFormat="1" applyFont="1" applyFill="1" applyBorder="1" applyAlignment="1" applyProtection="1">
      <alignment horizontal="right"/>
      <protection locked="0"/>
    </xf>
    <xf numFmtId="49" fontId="12" fillId="4" borderId="17" xfId="0" applyNumberFormat="1" applyFont="1" applyFill="1" applyBorder="1" applyProtection="1">
      <protection locked="0"/>
    </xf>
    <xf numFmtId="49" fontId="12" fillId="4" borderId="18" xfId="0" applyNumberFormat="1" applyFont="1" applyFill="1" applyBorder="1" applyProtection="1">
      <protection locked="0"/>
    </xf>
    <xf numFmtId="49" fontId="12" fillId="4" borderId="19" xfId="0" applyNumberFormat="1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49" fontId="13" fillId="0" borderId="3" xfId="0" applyNumberFormat="1" applyFont="1" applyBorder="1" applyProtection="1">
      <protection locked="0"/>
    </xf>
    <xf numFmtId="49" fontId="14" fillId="5" borderId="3" xfId="0" applyNumberFormat="1" applyFont="1" applyFill="1" applyBorder="1" applyProtection="1">
      <protection locked="0"/>
    </xf>
    <xf numFmtId="49" fontId="13" fillId="0" borderId="3" xfId="0" applyNumberFormat="1" applyFont="1" applyBorder="1" applyAlignment="1" applyProtection="1">
      <alignment horizontal="right"/>
      <protection locked="0"/>
    </xf>
    <xf numFmtId="49" fontId="13" fillId="6" borderId="3" xfId="0" applyNumberFormat="1" applyFont="1" applyFill="1" applyBorder="1" applyProtection="1">
      <protection locked="0"/>
    </xf>
    <xf numFmtId="0" fontId="0" fillId="0" borderId="3" xfId="0" applyBorder="1"/>
    <xf numFmtId="49" fontId="14" fillId="7" borderId="3" xfId="0" applyNumberFormat="1" applyFont="1" applyFill="1" applyBorder="1" applyProtection="1">
      <protection locked="0"/>
    </xf>
    <xf numFmtId="49" fontId="13" fillId="8" borderId="3" xfId="0" applyNumberFormat="1" applyFont="1" applyFill="1" applyBorder="1" applyProtection="1">
      <protection locked="0"/>
    </xf>
    <xf numFmtId="49" fontId="13" fillId="9" borderId="3" xfId="0" applyNumberFormat="1" applyFont="1" applyFill="1" applyBorder="1" applyProtection="1">
      <protection locked="0"/>
    </xf>
    <xf numFmtId="0" fontId="13" fillId="0" borderId="0" xfId="0" applyFont="1"/>
    <xf numFmtId="49" fontId="0" fillId="0" borderId="3" xfId="0" applyNumberFormat="1" applyBorder="1" applyAlignment="1" applyProtection="1">
      <alignment horizontal="right"/>
      <protection locked="0"/>
    </xf>
    <xf numFmtId="49" fontId="12" fillId="4" borderId="20" xfId="0" applyNumberFormat="1" applyFont="1" applyFill="1" applyBorder="1" applyAlignment="1" applyProtection="1">
      <alignment horizontal="right"/>
      <protection locked="0"/>
    </xf>
    <xf numFmtId="0" fontId="15" fillId="10" borderId="0" xfId="0" applyFont="1" applyFill="1" applyAlignment="1">
      <alignment horizontal="left" vertical="center"/>
    </xf>
    <xf numFmtId="0" fontId="16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right" vertical="center"/>
    </xf>
    <xf numFmtId="0" fontId="15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0" fillId="10" borderId="0" xfId="0" applyFill="1" applyBorder="1" applyAlignment="1">
      <alignment horizontal="right" vertical="center"/>
    </xf>
    <xf numFmtId="49" fontId="0" fillId="0" borderId="0" xfId="0" applyNumberFormat="1" applyBorder="1" applyProtection="1">
      <protection locked="0"/>
    </xf>
    <xf numFmtId="0" fontId="18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right" vertical="center"/>
    </xf>
    <xf numFmtId="0" fontId="0" fillId="8" borderId="2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18" fillId="0" borderId="3" xfId="0" applyNumberFormat="1" applyFont="1" applyBorder="1" applyProtection="1">
      <protection locked="0"/>
    </xf>
    <xf numFmtId="0" fontId="0" fillId="10" borderId="3" xfId="0" applyFill="1" applyBorder="1" applyAlignment="1">
      <alignment horizontal="left" vertical="center"/>
    </xf>
    <xf numFmtId="0" fontId="0" fillId="10" borderId="11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6" borderId="11" xfId="0" applyNumberForma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24" xfId="0" applyNumberFormat="1" applyBorder="1" applyAlignment="1" applyProtection="1">
      <alignment horizontal="right"/>
      <protection locked="0"/>
    </xf>
    <xf numFmtId="49" fontId="18" fillId="0" borderId="24" xfId="0" applyNumberFormat="1" applyFont="1" applyBorder="1" applyProtection="1">
      <protection locked="0"/>
    </xf>
    <xf numFmtId="0" fontId="0" fillId="10" borderId="24" xfId="0" applyFill="1" applyBorder="1" applyAlignment="1">
      <alignment horizontal="left" vertical="center"/>
    </xf>
    <xf numFmtId="0" fontId="0" fillId="10" borderId="13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6" borderId="26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0" fontId="0" fillId="10" borderId="0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3" xfId="0" applyNumberFormat="1" applyBorder="1" applyProtection="1">
      <protection locked="0"/>
    </xf>
    <xf numFmtId="49" fontId="0" fillId="6" borderId="26" xfId="0" applyNumberFormat="1" applyFill="1" applyBorder="1" applyAlignment="1" applyProtection="1">
      <alignment horizontal="left" vertical="center"/>
      <protection locked="0"/>
    </xf>
    <xf numFmtId="49" fontId="0" fillId="6" borderId="27" xfId="0" applyNumberFormat="1" applyFill="1" applyBorder="1" applyAlignment="1" applyProtection="1">
      <alignment horizontal="left" vertical="center"/>
      <protection locked="0"/>
    </xf>
    <xf numFmtId="49" fontId="0" fillId="10" borderId="0" xfId="0" applyNumberFormat="1" applyFill="1" applyBorder="1" applyAlignment="1" applyProtection="1">
      <alignment horizontal="right" vertical="center"/>
      <protection locked="0"/>
    </xf>
    <xf numFmtId="49" fontId="18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49" fontId="0" fillId="6" borderId="29" xfId="0" applyNumberFormat="1" applyFill="1" applyBorder="1" applyAlignment="1" applyProtection="1">
      <alignment horizontal="left" vertical="center"/>
      <protection locked="0"/>
    </xf>
    <xf numFmtId="49" fontId="0" fillId="6" borderId="30" xfId="0" applyNumberFormat="1" applyFill="1" applyBorder="1" applyAlignment="1" applyProtection="1">
      <alignment horizontal="left" vertical="center"/>
      <protection locked="0"/>
    </xf>
    <xf numFmtId="0" fontId="11" fillId="10" borderId="0" xfId="0" applyFont="1" applyFill="1" applyAlignment="1">
      <alignment horizontal="left" vertical="center"/>
    </xf>
    <xf numFmtId="49" fontId="19" fillId="8" borderId="3" xfId="0" applyNumberFormat="1" applyFont="1" applyFill="1" applyBorder="1" applyProtection="1">
      <protection locked="0"/>
    </xf>
    <xf numFmtId="49" fontId="20" fillId="8" borderId="3" xfId="0" applyNumberFormat="1" applyFont="1" applyFill="1" applyBorder="1" applyProtection="1">
      <protection locked="0"/>
    </xf>
    <xf numFmtId="0" fontId="0" fillId="10" borderId="0" xfId="0" applyFont="1" applyFill="1" applyAlignment="1">
      <alignment horizontal="left" vertical="center"/>
    </xf>
    <xf numFmtId="49" fontId="0" fillId="10" borderId="0" xfId="0" applyNumberFormat="1" applyFill="1" applyBorder="1" applyAlignment="1" applyProtection="1">
      <alignment horizontal="left" vertical="center"/>
      <protection locked="0"/>
    </xf>
    <xf numFmtId="49" fontId="0" fillId="0" borderId="5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49" fontId="0" fillId="8" borderId="3" xfId="0" applyNumberFormat="1" applyFill="1" applyBorder="1" applyProtection="1">
      <protection locked="0"/>
    </xf>
    <xf numFmtId="0" fontId="21" fillId="10" borderId="0" xfId="0" applyFont="1" applyFill="1" applyAlignment="1">
      <alignment horizontal="center"/>
    </xf>
    <xf numFmtId="0" fontId="21" fillId="10" borderId="0" xfId="0" applyFont="1" applyFill="1" applyAlignment="1">
      <alignment horizontal="right"/>
    </xf>
    <xf numFmtId="0" fontId="0" fillId="10" borderId="0" xfId="0" applyFill="1" applyAlignment="1">
      <alignment horizontal="center"/>
    </xf>
    <xf numFmtId="0" fontId="21" fillId="10" borderId="0" xfId="0" applyFont="1" applyFill="1" applyAlignment="1">
      <alignment horizontal="left"/>
    </xf>
    <xf numFmtId="0" fontId="16" fillId="10" borderId="0" xfId="0" applyFont="1" applyFill="1" applyAlignment="1"/>
    <xf numFmtId="0" fontId="0" fillId="0" borderId="0" xfId="0" applyAlignment="1">
      <alignment horizontal="center"/>
    </xf>
    <xf numFmtId="49" fontId="0" fillId="9" borderId="3" xfId="0" applyNumberFormat="1" applyFill="1" applyBorder="1" applyProtection="1">
      <protection locked="0"/>
    </xf>
    <xf numFmtId="49" fontId="22" fillId="10" borderId="0" xfId="0" applyNumberFormat="1" applyFont="1" applyFill="1" applyBorder="1" applyAlignment="1" applyProtection="1">
      <alignment horizontal="left"/>
      <protection locked="0"/>
    </xf>
    <xf numFmtId="0" fontId="22" fillId="10" borderId="0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right"/>
    </xf>
    <xf numFmtId="49" fontId="19" fillId="9" borderId="3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16" fillId="10" borderId="0" xfId="0" applyFont="1" applyFill="1" applyAlignment="1">
      <alignment horizontal="center"/>
    </xf>
    <xf numFmtId="0" fontId="18" fillId="10" borderId="0" xfId="0" applyFont="1" applyFill="1" applyAlignment="1">
      <alignment horizontal="center"/>
    </xf>
    <xf numFmtId="49" fontId="0" fillId="5" borderId="3" xfId="0" applyNumberFormat="1" applyFill="1" applyBorder="1" applyProtection="1">
      <protection locked="0"/>
    </xf>
    <xf numFmtId="49" fontId="0" fillId="0" borderId="28" xfId="0" applyNumberFormat="1" applyBorder="1" applyProtection="1">
      <protection locked="0"/>
    </xf>
    <xf numFmtId="0" fontId="10" fillId="10" borderId="0" xfId="0" applyFont="1" applyFill="1" applyAlignment="1">
      <alignment horizontal="left"/>
    </xf>
    <xf numFmtId="165" fontId="9" fillId="3" borderId="3" xfId="0" applyNumberFormat="1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49" fontId="13" fillId="0" borderId="4" xfId="0" applyNumberFormat="1" applyFont="1" applyBorder="1" applyProtection="1">
      <protection locked="0"/>
    </xf>
    <xf numFmtId="165" fontId="13" fillId="3" borderId="3" xfId="0" applyNumberFormat="1" applyFont="1" applyFill="1" applyBorder="1" applyAlignment="1">
      <alignment horizontal="left" vertical="top"/>
    </xf>
    <xf numFmtId="0" fontId="13" fillId="3" borderId="3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0" fillId="10" borderId="3" xfId="0" applyFill="1" applyBorder="1" applyAlignment="1">
      <alignment horizontal="left"/>
    </xf>
    <xf numFmtId="0" fontId="0" fillId="10" borderId="3" xfId="0" applyFill="1" applyBorder="1" applyAlignment="1">
      <alignment horizontal="right"/>
    </xf>
    <xf numFmtId="0" fontId="0" fillId="10" borderId="3" xfId="0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10" borderId="0" xfId="0" applyFont="1" applyFill="1" applyAlignment="1">
      <alignment horizontal="left"/>
    </xf>
    <xf numFmtId="0" fontId="16" fillId="10" borderId="0" xfId="0" applyFont="1" applyFill="1" applyAlignment="1">
      <alignment horizontal="right"/>
    </xf>
    <xf numFmtId="0" fontId="23" fillId="10" borderId="0" xfId="0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0" fillId="11" borderId="3" xfId="0" applyNumberFormat="1" applyFill="1" applyBorder="1" applyProtection="1">
      <protection locked="0"/>
    </xf>
    <xf numFmtId="0" fontId="18" fillId="10" borderId="0" xfId="0" applyFont="1" applyFill="1" applyBorder="1" applyAlignment="1">
      <alignment horizontal="center"/>
    </xf>
    <xf numFmtId="49" fontId="19" fillId="11" borderId="3" xfId="0" applyNumberFormat="1" applyFont="1" applyFill="1" applyBorder="1" applyProtection="1">
      <protection locked="0"/>
    </xf>
    <xf numFmtId="0" fontId="0" fillId="10" borderId="0" xfId="0" applyFill="1" applyBorder="1" applyAlignment="1">
      <alignment horizontal="center"/>
    </xf>
    <xf numFmtId="49" fontId="20" fillId="11" borderId="3" xfId="0" applyNumberFormat="1" applyFont="1" applyFill="1" applyBorder="1" applyProtection="1">
      <protection locked="0"/>
    </xf>
    <xf numFmtId="0" fontId="22" fillId="10" borderId="0" xfId="0" applyFont="1" applyFill="1" applyAlignment="1">
      <alignment horizontal="left"/>
    </xf>
    <xf numFmtId="49" fontId="0" fillId="12" borderId="0" xfId="0" applyNumberFormat="1" applyFill="1" applyAlignment="1">
      <alignment horizontal="center"/>
    </xf>
    <xf numFmtId="0" fontId="0" fillId="0" borderId="0" xfId="0"/>
    <xf numFmtId="49" fontId="3" fillId="4" borderId="3" xfId="0" applyNumberFormat="1" applyFont="1" applyFill="1" applyBorder="1" applyProtection="1">
      <protection locked="0"/>
    </xf>
    <xf numFmtId="0" fontId="11" fillId="10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49" fontId="0" fillId="10" borderId="3" xfId="0" applyNumberFormat="1" applyFont="1" applyFill="1" applyBorder="1" applyAlignment="1" applyProtection="1">
      <alignment horizontal="center" vertical="center"/>
      <protection locked="0"/>
    </xf>
    <xf numFmtId="0" fontId="22" fillId="10" borderId="0" xfId="0" applyFont="1" applyFill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0" fillId="0" borderId="0" xfId="0" applyNumberFormat="1" applyFill="1" applyBorder="1" applyProtection="1">
      <protection locked="0"/>
    </xf>
    <xf numFmtId="0" fontId="0" fillId="3" borderId="5" xfId="0" applyFont="1" applyFill="1" applyBorder="1" applyAlignment="1">
      <alignment horizontal="center" vertical="center"/>
    </xf>
    <xf numFmtId="49" fontId="13" fillId="3" borderId="3" xfId="0" applyNumberFormat="1" applyFont="1" applyFill="1" applyBorder="1" applyProtection="1">
      <protection locked="0"/>
    </xf>
    <xf numFmtId="0" fontId="0" fillId="0" borderId="3" xfId="0" applyFill="1" applyBorder="1" applyAlignment="1">
      <alignment horizontal="left" vertical="top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3" borderId="5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left" vertical="top"/>
    </xf>
    <xf numFmtId="165" fontId="30" fillId="3" borderId="11" xfId="0" applyNumberFormat="1" applyFont="1" applyFill="1" applyBorder="1" applyAlignment="1">
      <alignment horizontal="left" vertical="top"/>
    </xf>
    <xf numFmtId="0" fontId="31" fillId="3" borderId="5" xfId="0" applyFont="1" applyFill="1" applyBorder="1" applyAlignment="1">
      <alignment horizontal="left" vertical="top"/>
    </xf>
    <xf numFmtId="0" fontId="32" fillId="3" borderId="5" xfId="0" applyFont="1" applyFill="1" applyBorder="1" applyAlignment="1">
      <alignment horizontal="left" vertical="top"/>
    </xf>
    <xf numFmtId="49" fontId="33" fillId="3" borderId="3" xfId="0" applyNumberFormat="1" applyFont="1" applyFill="1" applyBorder="1" applyProtection="1">
      <protection locked="0"/>
    </xf>
    <xf numFmtId="49" fontId="33" fillId="8" borderId="3" xfId="0" applyNumberFormat="1" applyFont="1" applyFill="1" applyBorder="1" applyProtection="1">
      <protection locked="0"/>
    </xf>
    <xf numFmtId="49" fontId="33" fillId="0" borderId="3" xfId="0" applyNumberFormat="1" applyFont="1" applyBorder="1" applyProtection="1">
      <protection locked="0"/>
    </xf>
    <xf numFmtId="49" fontId="33" fillId="0" borderId="3" xfId="0" applyNumberFormat="1" applyFont="1" applyBorder="1" applyAlignment="1" applyProtection="1">
      <alignment horizontal="right"/>
      <protection locked="0"/>
    </xf>
    <xf numFmtId="49" fontId="25" fillId="0" borderId="3" xfId="0" applyNumberFormat="1" applyFont="1" applyBorder="1" applyProtection="1">
      <protection locked="0"/>
    </xf>
    <xf numFmtId="47" fontId="31" fillId="3" borderId="11" xfId="0" applyNumberFormat="1" applyFont="1" applyFill="1" applyBorder="1" applyAlignment="1">
      <alignment horizontal="left" vertical="top"/>
    </xf>
    <xf numFmtId="0" fontId="25" fillId="0" borderId="3" xfId="0" applyFont="1" applyBorder="1"/>
    <xf numFmtId="165" fontId="31" fillId="3" borderId="11" xfId="0" applyNumberFormat="1" applyFont="1" applyFill="1" applyBorder="1" applyAlignment="1">
      <alignment horizontal="left" vertical="top"/>
    </xf>
    <xf numFmtId="0" fontId="20" fillId="5" borderId="3" xfId="0" applyFont="1" applyFill="1" applyBorder="1"/>
    <xf numFmtId="49" fontId="20" fillId="0" borderId="3" xfId="0" applyNumberFormat="1" applyFont="1" applyBorder="1" applyProtection="1">
      <protection locked="0"/>
    </xf>
    <xf numFmtId="0" fontId="34" fillId="10" borderId="0" xfId="0" applyFont="1" applyFill="1" applyAlignment="1">
      <alignment horizontal="center" vertical="center"/>
    </xf>
    <xf numFmtId="47" fontId="35" fillId="10" borderId="0" xfId="0" applyNumberFormat="1" applyFont="1" applyFill="1" applyAlignment="1">
      <alignment horizontal="center" vertical="center"/>
    </xf>
    <xf numFmtId="0" fontId="30" fillId="10" borderId="5" xfId="0" applyFont="1" applyFill="1" applyBorder="1" applyAlignment="1">
      <alignment horizontal="left" vertical="top"/>
    </xf>
    <xf numFmtId="0" fontId="20" fillId="0" borderId="0" xfId="0" applyFont="1" applyAlignment="1">
      <alignment horizontal="center"/>
    </xf>
    <xf numFmtId="47" fontId="18" fillId="10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47" fontId="35" fillId="10" borderId="0" xfId="0" applyNumberFormat="1" applyFont="1" applyFill="1" applyBorder="1" applyAlignment="1">
      <alignment horizontal="center" vertical="center"/>
    </xf>
    <xf numFmtId="0" fontId="34" fillId="8" borderId="17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16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left" vertical="top"/>
    </xf>
    <xf numFmtId="0" fontId="19" fillId="8" borderId="17" xfId="0" applyFont="1" applyFill="1" applyBorder="1" applyAlignment="1">
      <alignment horizontal="center" vertical="center"/>
    </xf>
    <xf numFmtId="49" fontId="13" fillId="10" borderId="3" xfId="0" applyNumberFormat="1" applyFont="1" applyFill="1" applyBorder="1" applyProtection="1">
      <protection locked="0"/>
    </xf>
    <xf numFmtId="0" fontId="0" fillId="10" borderId="3" xfId="0" applyFill="1" applyBorder="1"/>
    <xf numFmtId="0" fontId="20" fillId="0" borderId="3" xfId="0" applyFont="1" applyFill="1" applyBorder="1" applyAlignment="1">
      <alignment horizontal="left" vertical="top"/>
    </xf>
    <xf numFmtId="0" fontId="34" fillId="0" borderId="3" xfId="0" applyFont="1" applyBorder="1"/>
    <xf numFmtId="49" fontId="13" fillId="0" borderId="4" xfId="0" applyNumberFormat="1" applyFont="1" applyBorder="1" applyAlignment="1" applyProtection="1">
      <alignment horizontal="right"/>
      <protection locked="0"/>
    </xf>
    <xf numFmtId="165" fontId="9" fillId="6" borderId="3" xfId="0" applyNumberFormat="1" applyFont="1" applyFill="1" applyBorder="1" applyAlignment="1">
      <alignment horizontal="left" vertical="top"/>
    </xf>
    <xf numFmtId="47" fontId="37" fillId="6" borderId="3" xfId="0" applyNumberFormat="1" applyFont="1" applyFill="1" applyBorder="1" applyAlignment="1">
      <alignment horizontal="left" vertical="center"/>
    </xf>
    <xf numFmtId="49" fontId="0" fillId="0" borderId="32" xfId="0" applyNumberFormat="1" applyBorder="1" applyProtection="1">
      <protection locked="0"/>
    </xf>
    <xf numFmtId="47" fontId="9" fillId="6" borderId="33" xfId="0" applyNumberFormat="1" applyFont="1" applyFill="1" applyBorder="1" applyAlignment="1">
      <alignment horizontal="left" vertical="top"/>
    </xf>
    <xf numFmtId="0" fontId="9" fillId="3" borderId="33" xfId="0" applyFont="1" applyFill="1" applyBorder="1" applyAlignment="1">
      <alignment horizontal="left" vertical="top"/>
    </xf>
    <xf numFmtId="0" fontId="0" fillId="0" borderId="34" xfId="0" applyBorder="1"/>
    <xf numFmtId="0" fontId="0" fillId="0" borderId="11" xfId="0" applyBorder="1"/>
    <xf numFmtId="0" fontId="0" fillId="0" borderId="35" xfId="0" applyBorder="1"/>
    <xf numFmtId="0" fontId="0" fillId="0" borderId="4" xfId="0" applyBorder="1"/>
    <xf numFmtId="0" fontId="0" fillId="10" borderId="28" xfId="0" applyFill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top"/>
    </xf>
    <xf numFmtId="47" fontId="9" fillId="3" borderId="3" xfId="0" applyNumberFormat="1" applyFont="1" applyFill="1" applyBorder="1" applyAlignment="1">
      <alignment horizontal="left" vertical="top"/>
    </xf>
    <xf numFmtId="0" fontId="0" fillId="0" borderId="14" xfId="0" applyBorder="1"/>
    <xf numFmtId="165" fontId="9" fillId="3" borderId="33" xfId="0" applyNumberFormat="1" applyFont="1" applyFill="1" applyBorder="1" applyAlignment="1">
      <alignment horizontal="left" vertical="top"/>
    </xf>
    <xf numFmtId="49" fontId="20" fillId="0" borderId="10" xfId="0" applyNumberFormat="1" applyFont="1" applyBorder="1" applyProtection="1">
      <protection locked="0"/>
    </xf>
    <xf numFmtId="0" fontId="36" fillId="3" borderId="33" xfId="0" applyFont="1" applyFill="1" applyBorder="1" applyAlignment="1">
      <alignment horizontal="left" vertical="top"/>
    </xf>
    <xf numFmtId="0" fontId="36" fillId="3" borderId="3" xfId="0" applyFont="1" applyFill="1" applyBorder="1" applyAlignment="1">
      <alignment horizontal="left" vertical="top"/>
    </xf>
    <xf numFmtId="165" fontId="31" fillId="3" borderId="3" xfId="0" applyNumberFormat="1" applyFont="1" applyFill="1" applyBorder="1" applyAlignment="1">
      <alignment horizontal="left" vertical="top"/>
    </xf>
    <xf numFmtId="0" fontId="38" fillId="3" borderId="3" xfId="0" applyFont="1" applyFill="1" applyBorder="1" applyAlignment="1">
      <alignment horizontal="left" vertical="top"/>
    </xf>
    <xf numFmtId="49" fontId="0" fillId="0" borderId="4" xfId="0" applyNumberFormat="1" applyBorder="1" applyProtection="1">
      <protection locked="0"/>
    </xf>
    <xf numFmtId="0" fontId="30" fillId="10" borderId="36" xfId="0" applyFont="1" applyFill="1" applyBorder="1" applyAlignment="1">
      <alignment horizontal="left" vertical="top"/>
    </xf>
    <xf numFmtId="0" fontId="0" fillId="10" borderId="4" xfId="0" applyFill="1" applyBorder="1" applyAlignment="1">
      <alignment horizontal="center" vertical="center"/>
    </xf>
    <xf numFmtId="49" fontId="37" fillId="3" borderId="3" xfId="0" applyNumberFormat="1" applyFont="1" applyFill="1" applyBorder="1" applyAlignment="1" applyProtection="1">
      <alignment horizontal="right" vertical="center"/>
      <protection locked="0"/>
    </xf>
    <xf numFmtId="49" fontId="37" fillId="3" borderId="3" xfId="0" applyNumberFormat="1" applyFont="1" applyFill="1" applyBorder="1" applyAlignment="1" applyProtection="1">
      <alignment horizontal="center"/>
      <protection locked="0"/>
    </xf>
    <xf numFmtId="0" fontId="19" fillId="3" borderId="3" xfId="0" applyFont="1" applyFill="1" applyBorder="1" applyAlignment="1">
      <alignment horizontal="left" vertical="center"/>
    </xf>
    <xf numFmtId="0" fontId="39" fillId="3" borderId="5" xfId="0" applyFont="1" applyFill="1" applyBorder="1" applyAlignment="1">
      <alignment horizontal="left" vertical="top"/>
    </xf>
    <xf numFmtId="0" fontId="36" fillId="10" borderId="5" xfId="0" applyFont="1" applyFill="1" applyBorder="1" applyAlignment="1">
      <alignment horizontal="left" vertical="top"/>
    </xf>
    <xf numFmtId="0" fontId="38" fillId="3" borderId="5" xfId="0" applyFont="1" applyFill="1" applyBorder="1" applyAlignment="1">
      <alignment horizontal="left" vertical="top"/>
    </xf>
    <xf numFmtId="0" fontId="0" fillId="8" borderId="3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26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6" fontId="11" fillId="6" borderId="6" xfId="0" applyNumberFormat="1" applyFont="1" applyFill="1" applyBorder="1" applyAlignment="1">
      <alignment horizontal="center" vertical="center"/>
    </xf>
    <xf numFmtId="166" fontId="11" fillId="6" borderId="7" xfId="0" applyNumberFormat="1" applyFont="1" applyFill="1" applyBorder="1" applyAlignment="1">
      <alignment horizontal="center" vertical="center"/>
    </xf>
    <xf numFmtId="166" fontId="11" fillId="6" borderId="8" xfId="0" applyNumberFormat="1" applyFont="1" applyFill="1" applyBorder="1" applyAlignment="1">
      <alignment horizontal="center" vertical="center"/>
    </xf>
    <xf numFmtId="166" fontId="11" fillId="6" borderId="9" xfId="0" applyNumberFormat="1" applyFont="1" applyFill="1" applyBorder="1" applyAlignment="1">
      <alignment horizontal="center" vertical="center"/>
    </xf>
    <xf numFmtId="166" fontId="11" fillId="6" borderId="22" xfId="0" applyNumberFormat="1" applyFont="1" applyFill="1" applyBorder="1" applyAlignment="1">
      <alignment horizontal="center" vertical="center"/>
    </xf>
    <xf numFmtId="166" fontId="11" fillId="6" borderId="2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9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M62"/>
  <sheetViews>
    <sheetView workbookViewId="0">
      <selection activeCell="A3" sqref="A3:XFD3"/>
    </sheetView>
  </sheetViews>
  <sheetFormatPr baseColWidth="10" defaultColWidth="9.33203125" defaultRowHeight="12.75" x14ac:dyDescent="0.2"/>
  <cols>
    <col min="1" max="1" width="9.5" customWidth="1"/>
    <col min="2" max="3" width="18" customWidth="1"/>
    <col min="4" max="9" width="17.83203125" customWidth="1"/>
    <col min="10" max="11" width="18" customWidth="1"/>
    <col min="12" max="12" width="17.83203125" customWidth="1"/>
    <col min="13" max="13" width="9.83203125" customWidth="1"/>
  </cols>
  <sheetData>
    <row r="1" spans="1:13" ht="21" customHeight="1" x14ac:dyDescent="0.2">
      <c r="A1" s="266" t="s">
        <v>0</v>
      </c>
      <c r="B1" s="266"/>
      <c r="C1" s="266"/>
      <c r="D1" s="266"/>
      <c r="E1" s="7"/>
      <c r="F1" s="1"/>
      <c r="G1" s="1"/>
      <c r="H1" s="1"/>
      <c r="I1" s="1"/>
      <c r="J1" s="267" t="s">
        <v>1</v>
      </c>
      <c r="K1" s="267"/>
      <c r="L1" s="267"/>
      <c r="M1" s="1"/>
    </row>
    <row r="2" spans="1:13" ht="12.95" customHeight="1" x14ac:dyDescent="0.2">
      <c r="A2" s="2" t="s">
        <v>2</v>
      </c>
      <c r="B2" s="2" t="s">
        <v>3</v>
      </c>
      <c r="C2" s="2" t="s">
        <v>2</v>
      </c>
      <c r="D2" s="2" t="s">
        <v>4</v>
      </c>
      <c r="E2" s="2" t="s">
        <v>2</v>
      </c>
      <c r="F2" s="2" t="s">
        <v>5</v>
      </c>
      <c r="G2" s="2" t="s">
        <v>2</v>
      </c>
      <c r="H2" s="2" t="s">
        <v>6</v>
      </c>
      <c r="I2" s="2" t="s">
        <v>2</v>
      </c>
      <c r="J2" s="2" t="s">
        <v>7</v>
      </c>
      <c r="K2" s="2" t="s">
        <v>2</v>
      </c>
      <c r="L2" s="3" t="s">
        <v>8</v>
      </c>
      <c r="M2" s="2" t="s">
        <v>2</v>
      </c>
    </row>
    <row r="3" spans="1:13" ht="12.95" customHeight="1" x14ac:dyDescent="0.2">
      <c r="A3" s="2">
        <v>1</v>
      </c>
      <c r="B3" s="42">
        <v>4.0972222222222222E-2</v>
      </c>
      <c r="C3" s="2">
        <v>1</v>
      </c>
      <c r="D3" s="42">
        <v>4.0972222222222222E-2</v>
      </c>
      <c r="E3" s="2">
        <v>1</v>
      </c>
      <c r="F3" s="42">
        <v>4.0972222222222222E-2</v>
      </c>
      <c r="G3" s="2">
        <v>1</v>
      </c>
      <c r="H3" s="42">
        <v>4.0972222222222222E-2</v>
      </c>
      <c r="I3" s="2">
        <v>1</v>
      </c>
      <c r="J3" s="42">
        <v>4.0972222222222222E-2</v>
      </c>
      <c r="K3" s="2">
        <v>1</v>
      </c>
      <c r="L3" s="42">
        <v>4.0972222222222222E-2</v>
      </c>
      <c r="M3" s="2">
        <v>1</v>
      </c>
    </row>
    <row r="4" spans="1:13" ht="12" customHeight="1" x14ac:dyDescent="0.2">
      <c r="A4" s="4">
        <v>2</v>
      </c>
      <c r="B4" s="25">
        <v>1.1342592592592591E-3</v>
      </c>
      <c r="C4" s="4">
        <v>2</v>
      </c>
      <c r="D4" s="31">
        <v>1.5277777777777779E-3</v>
      </c>
      <c r="E4" s="4">
        <v>2</v>
      </c>
      <c r="F4" s="31">
        <v>1.5046296296296294E-3</v>
      </c>
      <c r="G4" s="4">
        <v>2</v>
      </c>
      <c r="H4" s="31">
        <v>1.5046296296296294E-3</v>
      </c>
      <c r="I4" s="4">
        <v>2</v>
      </c>
      <c r="J4" s="25">
        <v>1.3310185185185185E-3</v>
      </c>
      <c r="K4" s="4">
        <v>2</v>
      </c>
      <c r="L4" s="30">
        <v>5.4976851851851853E-3</v>
      </c>
      <c r="M4" s="4">
        <v>2</v>
      </c>
    </row>
    <row r="5" spans="1:13" ht="12" customHeight="1" x14ac:dyDescent="0.2">
      <c r="A5" s="5">
        <v>3</v>
      </c>
      <c r="B5" s="27">
        <v>1.0763888888888889E-3</v>
      </c>
      <c r="C5" s="5">
        <v>3</v>
      </c>
      <c r="D5" s="32">
        <v>1.4699074074074074E-3</v>
      </c>
      <c r="E5" s="5">
        <v>3</v>
      </c>
      <c r="F5" s="32">
        <v>1.4699074074074074E-3</v>
      </c>
      <c r="G5" s="5">
        <v>3</v>
      </c>
      <c r="H5" s="32">
        <v>1.4699074074074074E-3</v>
      </c>
      <c r="I5" s="5">
        <v>3</v>
      </c>
      <c r="J5" s="27">
        <v>1.2962962962962963E-3</v>
      </c>
      <c r="K5" s="5">
        <v>3</v>
      </c>
      <c r="L5" s="29">
        <v>5.3819444444444453E-3</v>
      </c>
      <c r="M5" s="5">
        <v>3</v>
      </c>
    </row>
    <row r="6" spans="1:13" ht="12" customHeight="1" x14ac:dyDescent="0.2">
      <c r="A6" s="4">
        <v>4</v>
      </c>
      <c r="B6" s="31">
        <v>1.0185185185185186E-3</v>
      </c>
      <c r="C6" s="4">
        <v>4</v>
      </c>
      <c r="D6" s="31">
        <v>1.423611111111111E-3</v>
      </c>
      <c r="E6" s="4">
        <v>4</v>
      </c>
      <c r="F6" s="31">
        <v>1.4351851851851854E-3</v>
      </c>
      <c r="G6" s="4">
        <v>4</v>
      </c>
      <c r="H6" s="31">
        <v>1.4351851851851854E-3</v>
      </c>
      <c r="I6" s="4">
        <v>4</v>
      </c>
      <c r="J6" s="25">
        <v>1.261574074074074E-3</v>
      </c>
      <c r="K6" s="4">
        <v>4</v>
      </c>
      <c r="L6" s="30">
        <v>5.3240740740740748E-3</v>
      </c>
      <c r="M6" s="4">
        <v>4</v>
      </c>
    </row>
    <row r="7" spans="1:13" ht="12" customHeight="1" x14ac:dyDescent="0.2">
      <c r="A7" s="5">
        <v>5</v>
      </c>
      <c r="B7" s="32">
        <v>9.6064814814814808E-4</v>
      </c>
      <c r="C7" s="5">
        <v>5</v>
      </c>
      <c r="D7" s="27">
        <v>1.3888888888888889E-3</v>
      </c>
      <c r="E7" s="5">
        <v>5</v>
      </c>
      <c r="F7" s="32">
        <v>1.4004629629629629E-3</v>
      </c>
      <c r="G7" s="5">
        <v>5</v>
      </c>
      <c r="H7" s="32">
        <v>1.4004629629629629E-3</v>
      </c>
      <c r="I7" s="5">
        <v>5</v>
      </c>
      <c r="J7" s="27">
        <v>1.2384259259259258E-3</v>
      </c>
      <c r="K7" s="5">
        <v>5</v>
      </c>
      <c r="L7" s="29">
        <v>5.2662037037037035E-3</v>
      </c>
      <c r="M7" s="5">
        <v>5</v>
      </c>
    </row>
    <row r="8" spans="1:13" ht="12" customHeight="1" x14ac:dyDescent="0.2">
      <c r="A8" s="4">
        <v>6</v>
      </c>
      <c r="B8" s="31">
        <v>9.0277777777777784E-4</v>
      </c>
      <c r="C8" s="4">
        <v>6</v>
      </c>
      <c r="D8" s="25">
        <v>1.3541666666666667E-3</v>
      </c>
      <c r="E8" s="4">
        <v>6</v>
      </c>
      <c r="F8" s="25">
        <v>1.3657407407407409E-3</v>
      </c>
      <c r="G8" s="4">
        <v>6</v>
      </c>
      <c r="H8" s="25">
        <v>1.3657407407407409E-3</v>
      </c>
      <c r="I8" s="4">
        <v>6</v>
      </c>
      <c r="J8" s="25">
        <v>1.2152777777777778E-3</v>
      </c>
      <c r="K8" s="4">
        <v>6</v>
      </c>
      <c r="L8" s="26">
        <v>5.208333333333333E-3</v>
      </c>
      <c r="M8" s="4">
        <v>6</v>
      </c>
    </row>
    <row r="9" spans="1:13" ht="12" customHeight="1" x14ac:dyDescent="0.2">
      <c r="A9" s="5">
        <v>7</v>
      </c>
      <c r="B9" s="32">
        <v>8.449074074074075E-4</v>
      </c>
      <c r="C9" s="5">
        <v>7</v>
      </c>
      <c r="D9" s="27">
        <v>1.3194444444444443E-3</v>
      </c>
      <c r="E9" s="5">
        <v>7</v>
      </c>
      <c r="F9" s="27">
        <v>1.3425925925925925E-3</v>
      </c>
      <c r="G9" s="5">
        <v>7</v>
      </c>
      <c r="H9" s="27">
        <v>1.3425925925925925E-3</v>
      </c>
      <c r="I9" s="5">
        <v>7</v>
      </c>
      <c r="J9" s="27">
        <v>1.1921296296296296E-3</v>
      </c>
      <c r="K9" s="5">
        <v>7</v>
      </c>
      <c r="L9" s="28">
        <v>5.1504629629629635E-3</v>
      </c>
      <c r="M9" s="5">
        <v>7</v>
      </c>
    </row>
    <row r="10" spans="1:13" ht="12" customHeight="1" x14ac:dyDescent="0.2">
      <c r="A10" s="4">
        <v>8</v>
      </c>
      <c r="B10" s="31">
        <v>7.8703703703703705E-4</v>
      </c>
      <c r="C10" s="4">
        <v>8</v>
      </c>
      <c r="D10" s="25">
        <v>1.2962962962962963E-3</v>
      </c>
      <c r="E10" s="4">
        <v>8</v>
      </c>
      <c r="F10" s="25">
        <v>1.3194444444444443E-3</v>
      </c>
      <c r="G10" s="4">
        <v>8</v>
      </c>
      <c r="H10" s="25">
        <v>1.3194444444444443E-3</v>
      </c>
      <c r="I10" s="4">
        <v>8</v>
      </c>
      <c r="J10" s="25">
        <v>1.1689814814814816E-3</v>
      </c>
      <c r="K10" s="4">
        <v>8</v>
      </c>
      <c r="L10" s="26">
        <v>5.0925925925925921E-3</v>
      </c>
      <c r="M10" s="4">
        <v>8</v>
      </c>
    </row>
    <row r="11" spans="1:13" ht="12" customHeight="1" x14ac:dyDescent="0.2">
      <c r="A11" s="5">
        <v>9</v>
      </c>
      <c r="B11" s="32">
        <v>7.291666666666667E-4</v>
      </c>
      <c r="C11" s="5">
        <v>9</v>
      </c>
      <c r="D11" s="27">
        <v>1.2731481481481483E-3</v>
      </c>
      <c r="E11" s="5">
        <v>9</v>
      </c>
      <c r="F11" s="27">
        <v>1.2962962962962963E-3</v>
      </c>
      <c r="G11" s="5">
        <v>9</v>
      </c>
      <c r="H11" s="27">
        <v>1.2962962962962963E-3</v>
      </c>
      <c r="I11" s="5">
        <v>9</v>
      </c>
      <c r="J11" s="27">
        <v>1.1458333333333333E-3</v>
      </c>
      <c r="K11" s="5">
        <v>9</v>
      </c>
      <c r="L11" s="28">
        <v>5.0347222222222225E-3</v>
      </c>
      <c r="M11" s="5">
        <v>9</v>
      </c>
    </row>
    <row r="12" spans="1:13" ht="12" customHeight="1" x14ac:dyDescent="0.2">
      <c r="A12" s="4">
        <v>10</v>
      </c>
      <c r="B12" s="25">
        <v>6.8287037037037025E-4</v>
      </c>
      <c r="C12" s="4">
        <v>10</v>
      </c>
      <c r="D12" s="25">
        <v>1.25E-3</v>
      </c>
      <c r="E12" s="4">
        <v>10</v>
      </c>
      <c r="F12" s="25">
        <v>1.2731481481481483E-3</v>
      </c>
      <c r="G12" s="4">
        <v>10</v>
      </c>
      <c r="H12" s="25">
        <v>1.2731481481481483E-3</v>
      </c>
      <c r="I12" s="4">
        <v>10</v>
      </c>
      <c r="J12" s="25">
        <v>1.1226851851851851E-3</v>
      </c>
      <c r="K12" s="4">
        <v>10</v>
      </c>
      <c r="L12" s="26">
        <v>4.9768518518518521E-3</v>
      </c>
      <c r="M12" s="4">
        <v>10</v>
      </c>
    </row>
    <row r="13" spans="1:13" ht="12" customHeight="1" x14ac:dyDescent="0.2">
      <c r="A13" s="5">
        <v>11</v>
      </c>
      <c r="B13" s="27">
        <v>6.4814814814814813E-4</v>
      </c>
      <c r="C13" s="5">
        <v>11</v>
      </c>
      <c r="D13" s="27">
        <v>1.2268518518518518E-3</v>
      </c>
      <c r="E13" s="5">
        <v>11</v>
      </c>
      <c r="F13" s="27">
        <v>1.25E-3</v>
      </c>
      <c r="G13" s="5">
        <v>11</v>
      </c>
      <c r="H13" s="27">
        <v>1.25E-3</v>
      </c>
      <c r="I13" s="5">
        <v>11</v>
      </c>
      <c r="J13" s="27">
        <v>1.0995370370370371E-3</v>
      </c>
      <c r="K13" s="5">
        <v>11</v>
      </c>
      <c r="L13" s="28">
        <v>4.9305555555555552E-3</v>
      </c>
      <c r="M13" s="5">
        <v>11</v>
      </c>
    </row>
    <row r="14" spans="1:13" ht="12" customHeight="1" x14ac:dyDescent="0.2">
      <c r="A14" s="4">
        <v>12</v>
      </c>
      <c r="B14" s="25">
        <v>6.134259259259259E-4</v>
      </c>
      <c r="C14" s="4">
        <v>12</v>
      </c>
      <c r="D14" s="25">
        <v>1.2037037037037038E-3</v>
      </c>
      <c r="E14" s="4">
        <v>12</v>
      </c>
      <c r="F14" s="25">
        <v>1.2268518518518518E-3</v>
      </c>
      <c r="G14" s="4">
        <v>12</v>
      </c>
      <c r="H14" s="25">
        <v>1.2268518518518518E-3</v>
      </c>
      <c r="I14" s="4">
        <v>12</v>
      </c>
      <c r="J14" s="25">
        <v>1.0763888888888889E-3</v>
      </c>
      <c r="K14" s="4">
        <v>12</v>
      </c>
      <c r="L14" s="30">
        <v>4.8379629629629632E-3</v>
      </c>
      <c r="M14" s="4">
        <v>12</v>
      </c>
    </row>
    <row r="15" spans="1:13" ht="12" customHeight="1" x14ac:dyDescent="0.2">
      <c r="A15" s="5">
        <v>13</v>
      </c>
      <c r="B15" s="27">
        <v>5.9027777777777778E-4</v>
      </c>
      <c r="C15" s="5">
        <v>13</v>
      </c>
      <c r="D15" s="27">
        <v>1.1805555555555556E-3</v>
      </c>
      <c r="E15" s="5">
        <v>13</v>
      </c>
      <c r="F15" s="27">
        <v>1.2037037037037038E-3</v>
      </c>
      <c r="G15" s="5">
        <v>13</v>
      </c>
      <c r="H15" s="27">
        <v>1.2037037037037038E-3</v>
      </c>
      <c r="I15" s="5">
        <v>13</v>
      </c>
      <c r="J15" s="32">
        <v>1.0532407407407407E-3</v>
      </c>
      <c r="K15" s="5">
        <v>13</v>
      </c>
      <c r="L15" s="29">
        <v>4.7453703703703703E-3</v>
      </c>
      <c r="M15" s="5">
        <v>13</v>
      </c>
    </row>
    <row r="16" spans="1:13" ht="12" customHeight="1" x14ac:dyDescent="0.2">
      <c r="A16" s="4">
        <v>14</v>
      </c>
      <c r="B16" s="25">
        <v>5.6712962962962956E-4</v>
      </c>
      <c r="C16" s="4">
        <v>14</v>
      </c>
      <c r="D16" s="25">
        <v>1.1574074074074073E-3</v>
      </c>
      <c r="E16" s="4">
        <v>14</v>
      </c>
      <c r="F16" s="25">
        <v>1.1805555555555556E-3</v>
      </c>
      <c r="G16" s="4">
        <v>14</v>
      </c>
      <c r="H16" s="25">
        <v>1.1805555555555556E-3</v>
      </c>
      <c r="I16" s="4">
        <v>14</v>
      </c>
      <c r="J16" s="31">
        <v>1.0300925925925926E-3</v>
      </c>
      <c r="K16" s="4">
        <v>14</v>
      </c>
      <c r="L16" s="30">
        <v>4.6527777777777774E-3</v>
      </c>
      <c r="M16" s="4">
        <v>14</v>
      </c>
    </row>
    <row r="17" spans="1:13" ht="12" customHeight="1" x14ac:dyDescent="0.2">
      <c r="A17" s="5">
        <v>15</v>
      </c>
      <c r="B17" s="27">
        <v>5.5555555555555556E-4</v>
      </c>
      <c r="C17" s="5">
        <v>15</v>
      </c>
      <c r="D17" s="27">
        <v>1.1342592592592591E-3</v>
      </c>
      <c r="E17" s="5">
        <v>15</v>
      </c>
      <c r="F17" s="27">
        <v>1.1574074074074073E-3</v>
      </c>
      <c r="G17" s="5">
        <v>15</v>
      </c>
      <c r="H17" s="27">
        <v>1.1574074074074073E-3</v>
      </c>
      <c r="I17" s="5">
        <v>15</v>
      </c>
      <c r="J17" s="32">
        <v>1.0069444444444444E-3</v>
      </c>
      <c r="K17" s="5">
        <v>15</v>
      </c>
      <c r="L17" s="29">
        <v>4.5601851851851853E-3</v>
      </c>
      <c r="M17" s="5">
        <v>15</v>
      </c>
    </row>
    <row r="18" spans="1:13" ht="12" customHeight="1" x14ac:dyDescent="0.2">
      <c r="A18" s="4">
        <v>16</v>
      </c>
      <c r="B18" s="25">
        <v>5.4398148148148144E-4</v>
      </c>
      <c r="C18" s="4">
        <v>16</v>
      </c>
      <c r="D18" s="25">
        <v>1.1111111111111111E-3</v>
      </c>
      <c r="E18" s="4">
        <v>16</v>
      </c>
      <c r="F18" s="25">
        <v>1.1342592592592591E-3</v>
      </c>
      <c r="G18" s="4">
        <v>16</v>
      </c>
      <c r="H18" s="25">
        <v>1.1342592592592591E-3</v>
      </c>
      <c r="I18" s="4">
        <v>16</v>
      </c>
      <c r="J18" s="31">
        <v>9.8379629629629642E-4</v>
      </c>
      <c r="K18" s="4">
        <v>16</v>
      </c>
      <c r="L18" s="26">
        <v>4.4675925925925933E-3</v>
      </c>
      <c r="M18" s="4">
        <v>16</v>
      </c>
    </row>
    <row r="19" spans="1:13" ht="12" customHeight="1" x14ac:dyDescent="0.2">
      <c r="A19" s="5">
        <v>17</v>
      </c>
      <c r="B19" s="27">
        <v>5.3240740740740744E-4</v>
      </c>
      <c r="C19" s="5">
        <v>17</v>
      </c>
      <c r="D19" s="27">
        <v>1.0879629629629629E-3</v>
      </c>
      <c r="E19" s="5">
        <v>17</v>
      </c>
      <c r="F19" s="27">
        <v>1.1111111111111111E-3</v>
      </c>
      <c r="G19" s="5">
        <v>17</v>
      </c>
      <c r="H19" s="27">
        <v>1.1111111111111111E-3</v>
      </c>
      <c r="I19" s="5">
        <v>17</v>
      </c>
      <c r="J19" s="32">
        <v>9.6064814814814808E-4</v>
      </c>
      <c r="K19" s="5">
        <v>17</v>
      </c>
      <c r="L19" s="28">
        <v>4.3749999999999995E-3</v>
      </c>
      <c r="M19" s="5">
        <v>17</v>
      </c>
    </row>
    <row r="20" spans="1:13" ht="12" customHeight="1" x14ac:dyDescent="0.2">
      <c r="A20" s="4">
        <v>18</v>
      </c>
      <c r="B20" s="25">
        <v>5.2083333333333333E-4</v>
      </c>
      <c r="C20" s="4">
        <v>18</v>
      </c>
      <c r="D20" s="25">
        <v>1.0648148148148147E-3</v>
      </c>
      <c r="E20" s="4">
        <v>18</v>
      </c>
      <c r="F20" s="25">
        <v>1.0879629629629629E-3</v>
      </c>
      <c r="G20" s="4">
        <v>18</v>
      </c>
      <c r="H20" s="25">
        <v>1.0879629629629629E-3</v>
      </c>
      <c r="I20" s="4">
        <v>18</v>
      </c>
      <c r="J20" s="31">
        <v>9.3750000000000007E-4</v>
      </c>
      <c r="K20" s="4">
        <v>18</v>
      </c>
      <c r="L20" s="26">
        <v>4.2824074074074075E-3</v>
      </c>
      <c r="M20" s="4">
        <v>18</v>
      </c>
    </row>
    <row r="21" spans="1:13" ht="12" customHeight="1" x14ac:dyDescent="0.2">
      <c r="A21" s="5">
        <v>19</v>
      </c>
      <c r="B21" s="27">
        <v>5.1504629629629632E-4</v>
      </c>
      <c r="C21" s="5">
        <v>19</v>
      </c>
      <c r="D21" s="32">
        <v>1.0416666666666667E-3</v>
      </c>
      <c r="E21" s="5">
        <v>19</v>
      </c>
      <c r="F21" s="27">
        <v>1.0648148148148147E-3</v>
      </c>
      <c r="G21" s="5">
        <v>19</v>
      </c>
      <c r="H21" s="27">
        <v>1.0648148148148147E-3</v>
      </c>
      <c r="I21" s="5">
        <v>19</v>
      </c>
      <c r="J21" s="32">
        <v>9.1435185185185185E-4</v>
      </c>
      <c r="K21" s="5">
        <v>19</v>
      </c>
      <c r="L21" s="28">
        <v>4.1898148148148146E-3</v>
      </c>
      <c r="M21" s="5">
        <v>19</v>
      </c>
    </row>
    <row r="22" spans="1:13" ht="12" customHeight="1" x14ac:dyDescent="0.2">
      <c r="A22" s="4">
        <v>20</v>
      </c>
      <c r="B22" s="25">
        <v>5.0925925925925921E-4</v>
      </c>
      <c r="C22" s="4">
        <v>20</v>
      </c>
      <c r="D22" s="31">
        <v>1.0069444444444444E-3</v>
      </c>
      <c r="E22" s="4">
        <v>20</v>
      </c>
      <c r="F22" s="31">
        <v>1.0416666666666667E-3</v>
      </c>
      <c r="G22" s="4">
        <v>20</v>
      </c>
      <c r="H22" s="31">
        <v>1.0416666666666667E-3</v>
      </c>
      <c r="I22" s="4">
        <v>20</v>
      </c>
      <c r="J22" s="31">
        <v>8.9120370370370362E-4</v>
      </c>
      <c r="K22" s="4">
        <v>20</v>
      </c>
      <c r="L22" s="30">
        <v>4.0972222222222226E-3</v>
      </c>
      <c r="M22" s="4">
        <v>20</v>
      </c>
    </row>
    <row r="23" spans="1:13" ht="12" customHeight="1" x14ac:dyDescent="0.2">
      <c r="A23" s="5">
        <v>21</v>
      </c>
      <c r="B23" s="27">
        <v>5.0347222222222221E-4</v>
      </c>
      <c r="C23" s="5">
        <v>21</v>
      </c>
      <c r="D23" s="32">
        <v>9.8379629629629642E-4</v>
      </c>
      <c r="E23" s="5">
        <v>21</v>
      </c>
      <c r="F23" s="32">
        <v>1.0185185185185186E-3</v>
      </c>
      <c r="G23" s="5">
        <v>21</v>
      </c>
      <c r="H23" s="32">
        <v>1.0185185185185186E-3</v>
      </c>
      <c r="I23" s="5">
        <v>21</v>
      </c>
      <c r="J23" s="32">
        <v>8.6805555555555551E-4</v>
      </c>
      <c r="K23" s="5">
        <v>21</v>
      </c>
      <c r="L23" s="29">
        <v>4.0046296296296297E-3</v>
      </c>
      <c r="M23" s="5">
        <v>21</v>
      </c>
    </row>
    <row r="24" spans="1:13" ht="12" customHeight="1" x14ac:dyDescent="0.2">
      <c r="A24" s="4">
        <v>22</v>
      </c>
      <c r="B24" s="25">
        <v>4.9189814814814821E-4</v>
      </c>
      <c r="C24" s="4">
        <v>22</v>
      </c>
      <c r="D24" s="31">
        <v>9.6064814814814808E-4</v>
      </c>
      <c r="E24" s="4">
        <v>22</v>
      </c>
      <c r="F24" s="31">
        <v>9.9537037037037042E-4</v>
      </c>
      <c r="G24" s="4">
        <v>22</v>
      </c>
      <c r="H24" s="31">
        <v>9.9537037037037042E-4</v>
      </c>
      <c r="I24" s="4">
        <v>22</v>
      </c>
      <c r="J24" s="31">
        <v>8.449074074074075E-4</v>
      </c>
      <c r="K24" s="4">
        <v>22</v>
      </c>
      <c r="L24" s="30">
        <v>3.9120370370370368E-3</v>
      </c>
      <c r="M24" s="4">
        <v>22</v>
      </c>
    </row>
    <row r="25" spans="1:13" ht="12" customHeight="1" x14ac:dyDescent="0.2">
      <c r="A25" s="5">
        <v>23</v>
      </c>
      <c r="B25" s="27">
        <v>4.7453703703703704E-4</v>
      </c>
      <c r="C25" s="5">
        <v>23</v>
      </c>
      <c r="D25" s="32">
        <v>9.3750000000000007E-4</v>
      </c>
      <c r="E25" s="5">
        <v>23</v>
      </c>
      <c r="F25" s="32">
        <v>9.7222222222222209E-4</v>
      </c>
      <c r="G25" s="5">
        <v>23</v>
      </c>
      <c r="H25" s="32">
        <v>9.7222222222222209E-4</v>
      </c>
      <c r="I25" s="5">
        <v>23</v>
      </c>
      <c r="J25" s="32">
        <v>8.2175925925925917E-4</v>
      </c>
      <c r="K25" s="5">
        <v>23</v>
      </c>
      <c r="L25" s="28">
        <v>3.8194444444444443E-3</v>
      </c>
      <c r="M25" s="5">
        <v>23</v>
      </c>
    </row>
    <row r="26" spans="1:13" ht="12" customHeight="1" x14ac:dyDescent="0.2">
      <c r="A26" s="4">
        <v>24</v>
      </c>
      <c r="B26" s="25">
        <v>4.6875000000000004E-4</v>
      </c>
      <c r="C26" s="4">
        <v>24</v>
      </c>
      <c r="D26" s="31">
        <v>9.1435185185185185E-4</v>
      </c>
      <c r="E26" s="4">
        <v>24</v>
      </c>
      <c r="F26" s="31">
        <v>9.4907407407407408E-4</v>
      </c>
      <c r="G26" s="4">
        <v>24</v>
      </c>
      <c r="H26" s="31">
        <v>9.4907407407407408E-4</v>
      </c>
      <c r="I26" s="4">
        <v>24</v>
      </c>
      <c r="J26" s="31">
        <v>7.9861111111111105E-4</v>
      </c>
      <c r="K26" s="4">
        <v>24</v>
      </c>
      <c r="L26" s="26">
        <v>3.7268518518518514E-3</v>
      </c>
      <c r="M26" s="4">
        <v>24</v>
      </c>
    </row>
    <row r="27" spans="1:13" ht="12" customHeight="1" x14ac:dyDescent="0.2">
      <c r="A27" s="5">
        <v>25</v>
      </c>
      <c r="B27" s="27">
        <v>4.6296296296296293E-4</v>
      </c>
      <c r="C27" s="5">
        <v>25</v>
      </c>
      <c r="D27" s="32">
        <v>8.9120370370370362E-4</v>
      </c>
      <c r="E27" s="5">
        <v>25</v>
      </c>
      <c r="F27" s="32">
        <v>9.2592592592592585E-4</v>
      </c>
      <c r="G27" s="5">
        <v>25</v>
      </c>
      <c r="H27" s="32">
        <v>9.2592592592592585E-4</v>
      </c>
      <c r="I27" s="5">
        <v>25</v>
      </c>
      <c r="J27" s="32">
        <v>7.7546296296296304E-4</v>
      </c>
      <c r="K27" s="5">
        <v>25</v>
      </c>
      <c r="L27" s="28">
        <v>3.6342592592592594E-3</v>
      </c>
      <c r="M27" s="5">
        <v>25</v>
      </c>
    </row>
    <row r="28" spans="1:13" ht="12" customHeight="1" x14ac:dyDescent="0.2">
      <c r="A28" s="4">
        <v>26</v>
      </c>
      <c r="B28" s="25">
        <v>4.5717592592592592E-4</v>
      </c>
      <c r="C28" s="4">
        <v>26</v>
      </c>
      <c r="D28" s="31">
        <v>8.6805555555555551E-4</v>
      </c>
      <c r="E28" s="4">
        <v>26</v>
      </c>
      <c r="F28" s="31">
        <v>9.0277777777777784E-4</v>
      </c>
      <c r="G28" s="4">
        <v>26</v>
      </c>
      <c r="H28" s="31">
        <v>9.0277777777777784E-4</v>
      </c>
      <c r="I28" s="4">
        <v>26</v>
      </c>
      <c r="J28" s="31">
        <v>7.5231481481481471E-4</v>
      </c>
      <c r="K28" s="4">
        <v>26</v>
      </c>
      <c r="L28" s="26">
        <v>3.5416666666666665E-3</v>
      </c>
      <c r="M28" s="4">
        <v>26</v>
      </c>
    </row>
    <row r="29" spans="1:13" ht="12" customHeight="1" x14ac:dyDescent="0.2">
      <c r="A29" s="5">
        <v>27</v>
      </c>
      <c r="B29" s="27">
        <v>4.5138888888888892E-4</v>
      </c>
      <c r="C29" s="5">
        <v>27</v>
      </c>
      <c r="D29" s="32">
        <v>8.449074074074075E-4</v>
      </c>
      <c r="E29" s="5">
        <v>27</v>
      </c>
      <c r="F29" s="32">
        <v>8.7962962962962962E-4</v>
      </c>
      <c r="G29" s="5">
        <v>27</v>
      </c>
      <c r="H29" s="32">
        <v>8.7962962962962962E-4</v>
      </c>
      <c r="I29" s="5">
        <v>27</v>
      </c>
      <c r="J29" s="32">
        <v>7.291666666666667E-4</v>
      </c>
      <c r="K29" s="5">
        <v>27</v>
      </c>
      <c r="L29" s="29">
        <v>3.3333333333333335E-3</v>
      </c>
      <c r="M29" s="5">
        <v>27</v>
      </c>
    </row>
    <row r="30" spans="1:13" ht="12" customHeight="1" x14ac:dyDescent="0.2">
      <c r="A30" s="4">
        <v>28</v>
      </c>
      <c r="B30" s="25">
        <v>4.4560185185185192E-4</v>
      </c>
      <c r="C30" s="4">
        <v>28</v>
      </c>
      <c r="D30" s="31">
        <v>8.2175925925925917E-4</v>
      </c>
      <c r="E30" s="4">
        <v>28</v>
      </c>
      <c r="F30" s="31">
        <v>8.564814814814815E-4</v>
      </c>
      <c r="G30" s="4">
        <v>28</v>
      </c>
      <c r="H30" s="31">
        <v>8.564814814814815E-4</v>
      </c>
      <c r="I30" s="4">
        <v>28</v>
      </c>
      <c r="J30" s="31">
        <v>7.0601851851851847E-4</v>
      </c>
      <c r="K30" s="4">
        <v>28</v>
      </c>
      <c r="L30" s="30">
        <v>3.2407407407407406E-3</v>
      </c>
      <c r="M30" s="4">
        <v>28</v>
      </c>
    </row>
    <row r="31" spans="1:13" ht="12" customHeight="1" x14ac:dyDescent="0.2">
      <c r="A31" s="5">
        <v>29</v>
      </c>
      <c r="B31" s="27">
        <v>4.3981481481481481E-4</v>
      </c>
      <c r="C31" s="5">
        <v>29</v>
      </c>
      <c r="D31" s="32">
        <v>7.9861111111111105E-4</v>
      </c>
      <c r="E31" s="5">
        <v>29</v>
      </c>
      <c r="F31" s="32">
        <v>8.3333333333333339E-4</v>
      </c>
      <c r="G31" s="5">
        <v>29</v>
      </c>
      <c r="H31" s="32">
        <v>8.3333333333333339E-4</v>
      </c>
      <c r="I31" s="5">
        <v>29</v>
      </c>
      <c r="J31" s="27">
        <v>6.8287037037037025E-4</v>
      </c>
      <c r="K31" s="5">
        <v>29</v>
      </c>
      <c r="L31" s="29">
        <v>3.1481481481481482E-3</v>
      </c>
      <c r="M31" s="5">
        <v>29</v>
      </c>
    </row>
    <row r="32" spans="1:13" ht="12" customHeight="1" x14ac:dyDescent="0.2">
      <c r="A32" s="4">
        <v>30</v>
      </c>
      <c r="B32" s="25">
        <v>4.3402777777777775E-4</v>
      </c>
      <c r="C32" s="4">
        <v>30</v>
      </c>
      <c r="D32" s="31">
        <v>7.7546296296296304E-4</v>
      </c>
      <c r="E32" s="4">
        <v>30</v>
      </c>
      <c r="F32" s="31">
        <v>8.1018518518518516E-4</v>
      </c>
      <c r="G32" s="4">
        <v>30</v>
      </c>
      <c r="H32" s="31">
        <v>8.1018518518518516E-4</v>
      </c>
      <c r="I32" s="4">
        <v>30</v>
      </c>
      <c r="J32" s="25">
        <v>6.5972222222222213E-4</v>
      </c>
      <c r="K32" s="4">
        <v>30</v>
      </c>
      <c r="L32" s="26">
        <v>3.0555555555555557E-3</v>
      </c>
      <c r="M32" s="4">
        <v>30</v>
      </c>
    </row>
    <row r="33" spans="1:13" ht="12" customHeight="1" x14ac:dyDescent="0.2">
      <c r="A33" s="5">
        <v>31</v>
      </c>
      <c r="B33" s="27">
        <v>4.2824074074074075E-4</v>
      </c>
      <c r="C33" s="5">
        <v>31</v>
      </c>
      <c r="D33" s="32">
        <v>7.5231481481481471E-4</v>
      </c>
      <c r="E33" s="5">
        <v>31</v>
      </c>
      <c r="F33" s="32">
        <v>7.8703703703703705E-4</v>
      </c>
      <c r="G33" s="5">
        <v>31</v>
      </c>
      <c r="H33" s="32">
        <v>7.8703703703703705E-4</v>
      </c>
      <c r="I33" s="5">
        <v>31</v>
      </c>
      <c r="J33" s="27">
        <v>6.4814814814814813E-4</v>
      </c>
      <c r="K33" s="5">
        <v>31</v>
      </c>
      <c r="L33" s="28">
        <v>2.9629629629629628E-3</v>
      </c>
      <c r="M33" s="5">
        <v>31</v>
      </c>
    </row>
    <row r="34" spans="1:13" ht="12" customHeight="1" x14ac:dyDescent="0.2">
      <c r="A34" s="4">
        <v>32</v>
      </c>
      <c r="B34" s="25">
        <v>4.224537037037037E-4</v>
      </c>
      <c r="C34" s="4">
        <v>32</v>
      </c>
      <c r="D34" s="31">
        <v>7.291666666666667E-4</v>
      </c>
      <c r="E34" s="4">
        <v>32</v>
      </c>
      <c r="F34" s="31">
        <v>7.6388888888888893E-4</v>
      </c>
      <c r="G34" s="4">
        <v>32</v>
      </c>
      <c r="H34" s="31">
        <v>7.6388888888888893E-4</v>
      </c>
      <c r="I34" s="4">
        <v>32</v>
      </c>
      <c r="J34" s="25">
        <v>6.3657407407407402E-4</v>
      </c>
      <c r="K34" s="4">
        <v>32</v>
      </c>
      <c r="L34" s="26">
        <v>2.8703703703703708E-3</v>
      </c>
      <c r="M34" s="4">
        <v>32</v>
      </c>
    </row>
    <row r="35" spans="1:13" ht="12" customHeight="1" x14ac:dyDescent="0.2">
      <c r="A35" s="5">
        <v>33</v>
      </c>
      <c r="B35" s="27">
        <v>4.1666666666666669E-4</v>
      </c>
      <c r="C35" s="5">
        <v>33</v>
      </c>
      <c r="D35" s="32">
        <v>7.0601851851851847E-4</v>
      </c>
      <c r="E35" s="5">
        <v>33</v>
      </c>
      <c r="F35" s="32">
        <v>7.407407407407407E-4</v>
      </c>
      <c r="G35" s="5">
        <v>33</v>
      </c>
      <c r="H35" s="32">
        <v>7.407407407407407E-4</v>
      </c>
      <c r="I35" s="5">
        <v>33</v>
      </c>
      <c r="J35" s="27">
        <v>6.2500000000000001E-4</v>
      </c>
      <c r="K35" s="5">
        <v>33</v>
      </c>
      <c r="L35" s="29">
        <v>2.7777777777777779E-3</v>
      </c>
      <c r="M35" s="5">
        <v>33</v>
      </c>
    </row>
    <row r="36" spans="1:13" ht="12" customHeight="1" x14ac:dyDescent="0.2">
      <c r="A36" s="4">
        <v>34</v>
      </c>
      <c r="B36" s="25">
        <v>4.1087962962962958E-4</v>
      </c>
      <c r="C36" s="4">
        <v>34</v>
      </c>
      <c r="D36" s="25">
        <v>6.8287037037037025E-4</v>
      </c>
      <c r="E36" s="4">
        <v>34</v>
      </c>
      <c r="F36" s="31">
        <v>7.175925925925927E-4</v>
      </c>
      <c r="G36" s="4">
        <v>34</v>
      </c>
      <c r="H36" s="31">
        <v>7.175925925925927E-4</v>
      </c>
      <c r="I36" s="4">
        <v>34</v>
      </c>
      <c r="J36" s="25">
        <v>6.134259259259259E-4</v>
      </c>
      <c r="K36" s="4">
        <v>34</v>
      </c>
      <c r="L36" s="30">
        <v>2.685185185185185E-3</v>
      </c>
      <c r="M36" s="4">
        <v>34</v>
      </c>
    </row>
    <row r="37" spans="1:13" ht="12" customHeight="1" x14ac:dyDescent="0.2">
      <c r="A37" s="5">
        <v>35</v>
      </c>
      <c r="B37" s="27">
        <v>4.0509259259259258E-4</v>
      </c>
      <c r="C37" s="5">
        <v>35</v>
      </c>
      <c r="D37" s="27">
        <v>6.7129629629629625E-4</v>
      </c>
      <c r="E37" s="5">
        <v>35</v>
      </c>
      <c r="F37" s="27">
        <v>6.9444444444444447E-4</v>
      </c>
      <c r="G37" s="5">
        <v>35</v>
      </c>
      <c r="H37" s="27">
        <v>6.9444444444444447E-4</v>
      </c>
      <c r="I37" s="5">
        <v>35</v>
      </c>
      <c r="J37" s="27">
        <v>6.018518518518519E-4</v>
      </c>
      <c r="K37" s="5">
        <v>35</v>
      </c>
      <c r="L37" s="29">
        <v>2.6388888888888885E-3</v>
      </c>
      <c r="M37" s="5">
        <v>35</v>
      </c>
    </row>
    <row r="38" spans="1:13" ht="12" customHeight="1" x14ac:dyDescent="0.2">
      <c r="A38" s="4">
        <v>36</v>
      </c>
      <c r="B38" s="25">
        <v>4.0277777777777773E-4</v>
      </c>
      <c r="C38" s="4">
        <v>36</v>
      </c>
      <c r="D38" s="25">
        <v>6.5972222222222213E-4</v>
      </c>
      <c r="E38" s="4">
        <v>36</v>
      </c>
      <c r="F38" s="25">
        <v>6.8287037037037025E-4</v>
      </c>
      <c r="G38" s="4">
        <v>36</v>
      </c>
      <c r="H38" s="25">
        <v>6.8287037037037025E-4</v>
      </c>
      <c r="I38" s="4">
        <v>36</v>
      </c>
      <c r="J38" s="25">
        <v>5.9027777777777778E-4</v>
      </c>
      <c r="K38" s="4">
        <v>36</v>
      </c>
      <c r="L38" s="30">
        <v>2.5925925925925925E-3</v>
      </c>
      <c r="M38" s="4">
        <v>36</v>
      </c>
    </row>
    <row r="39" spans="1:13" ht="12" customHeight="1" x14ac:dyDescent="0.2">
      <c r="A39" s="5">
        <v>37</v>
      </c>
      <c r="B39" s="27">
        <v>3.9814814814814818E-4</v>
      </c>
      <c r="C39" s="5">
        <v>37</v>
      </c>
      <c r="D39" s="27">
        <v>6.4814814814814813E-4</v>
      </c>
      <c r="E39" s="5">
        <v>37</v>
      </c>
      <c r="F39" s="27">
        <v>6.7129629629629625E-4</v>
      </c>
      <c r="G39" s="5">
        <v>37</v>
      </c>
      <c r="H39" s="27">
        <v>6.7129629629629625E-4</v>
      </c>
      <c r="I39" s="5">
        <v>37</v>
      </c>
      <c r="J39" s="27">
        <v>5.7870370370370378E-4</v>
      </c>
      <c r="K39" s="5">
        <v>37</v>
      </c>
      <c r="L39" s="29">
        <v>2.5462962962962961E-3</v>
      </c>
      <c r="M39" s="5">
        <v>37</v>
      </c>
    </row>
    <row r="40" spans="1:13" ht="12" customHeight="1" x14ac:dyDescent="0.2">
      <c r="A40" s="4">
        <v>38</v>
      </c>
      <c r="B40" s="25">
        <v>3.9351851851851852E-4</v>
      </c>
      <c r="C40" s="4">
        <v>38</v>
      </c>
      <c r="D40" s="25">
        <v>6.3657407407407402E-4</v>
      </c>
      <c r="E40" s="4">
        <v>38</v>
      </c>
      <c r="F40" s="25">
        <v>6.5972222222222213E-4</v>
      </c>
      <c r="G40" s="4">
        <v>38</v>
      </c>
      <c r="H40" s="25">
        <v>6.5972222222222213E-4</v>
      </c>
      <c r="I40" s="4">
        <v>38</v>
      </c>
      <c r="J40" s="25">
        <v>5.6712962962962956E-4</v>
      </c>
      <c r="K40" s="4">
        <v>38</v>
      </c>
      <c r="L40" s="30">
        <v>2.488425925925926E-3</v>
      </c>
      <c r="M40" s="4">
        <v>38</v>
      </c>
    </row>
    <row r="41" spans="1:13" ht="12" customHeight="1" x14ac:dyDescent="0.2">
      <c r="A41" s="5">
        <v>39</v>
      </c>
      <c r="B41" s="27">
        <v>3.9120370370370367E-4</v>
      </c>
      <c r="C41" s="5">
        <v>39</v>
      </c>
      <c r="D41" s="27">
        <v>6.2500000000000001E-4</v>
      </c>
      <c r="E41" s="5">
        <v>39</v>
      </c>
      <c r="F41" s="27">
        <v>6.4814814814814813E-4</v>
      </c>
      <c r="G41" s="5">
        <v>39</v>
      </c>
      <c r="H41" s="27">
        <v>6.4814814814814813E-4</v>
      </c>
      <c r="I41" s="5">
        <v>39</v>
      </c>
      <c r="J41" s="27">
        <v>5.5555555555555556E-4</v>
      </c>
      <c r="K41" s="5">
        <v>39</v>
      </c>
      <c r="L41" s="28">
        <v>2.4305555555555556E-3</v>
      </c>
      <c r="M41" s="5">
        <v>39</v>
      </c>
    </row>
    <row r="42" spans="1:13" ht="12" customHeight="1" x14ac:dyDescent="0.2">
      <c r="A42" s="4">
        <v>40</v>
      </c>
      <c r="B42" s="25">
        <v>3.8657407407407407E-4</v>
      </c>
      <c r="C42" s="4">
        <v>40</v>
      </c>
      <c r="D42" s="25">
        <v>6.134259259259259E-4</v>
      </c>
      <c r="E42" s="4">
        <v>40</v>
      </c>
      <c r="F42" s="25">
        <v>6.3657407407407402E-4</v>
      </c>
      <c r="G42" s="4">
        <v>40</v>
      </c>
      <c r="H42" s="25">
        <v>6.3657407407407402E-4</v>
      </c>
      <c r="I42" s="4">
        <v>40</v>
      </c>
      <c r="J42" s="25">
        <v>5.4398148148148144E-4</v>
      </c>
      <c r="K42" s="4">
        <v>40</v>
      </c>
      <c r="L42" s="26">
        <v>2.3726851851851851E-3</v>
      </c>
      <c r="M42" s="4">
        <v>40</v>
      </c>
    </row>
    <row r="43" spans="1:13" ht="12" customHeight="1" x14ac:dyDescent="0.2">
      <c r="A43" s="5">
        <v>41</v>
      </c>
      <c r="B43" s="27">
        <v>3.8194444444444446E-4</v>
      </c>
      <c r="C43" s="5">
        <v>41</v>
      </c>
      <c r="D43" s="27">
        <v>6.018518518518519E-4</v>
      </c>
      <c r="E43" s="5">
        <v>41</v>
      </c>
      <c r="F43" s="27">
        <v>6.2500000000000001E-4</v>
      </c>
      <c r="G43" s="5">
        <v>41</v>
      </c>
      <c r="H43" s="27">
        <v>6.2500000000000001E-4</v>
      </c>
      <c r="I43" s="5">
        <v>41</v>
      </c>
      <c r="J43" s="27">
        <v>5.3240740740740744E-4</v>
      </c>
      <c r="K43" s="5">
        <v>41</v>
      </c>
      <c r="L43" s="28">
        <v>2.3148148148148151E-3</v>
      </c>
      <c r="M43" s="5">
        <v>41</v>
      </c>
    </row>
    <row r="44" spans="1:13" ht="12" customHeight="1" x14ac:dyDescent="0.2">
      <c r="A44" s="4">
        <v>42</v>
      </c>
      <c r="B44" s="25">
        <v>3.7962962962962956E-4</v>
      </c>
      <c r="C44" s="4">
        <v>42</v>
      </c>
      <c r="D44" s="25">
        <v>5.9027777777777778E-4</v>
      </c>
      <c r="E44" s="4">
        <v>42</v>
      </c>
      <c r="F44" s="25">
        <v>6.134259259259259E-4</v>
      </c>
      <c r="G44" s="4">
        <v>42</v>
      </c>
      <c r="H44" s="25">
        <v>6.134259259259259E-4</v>
      </c>
      <c r="I44" s="4">
        <v>42</v>
      </c>
      <c r="J44" s="25">
        <v>5.2083333333333333E-4</v>
      </c>
      <c r="K44" s="4">
        <v>42</v>
      </c>
      <c r="L44" s="26">
        <v>2.2569444444444447E-3</v>
      </c>
      <c r="M44" s="4">
        <v>42</v>
      </c>
    </row>
    <row r="45" spans="1:13" ht="12" customHeight="1" x14ac:dyDescent="0.2">
      <c r="A45" s="5">
        <v>43</v>
      </c>
      <c r="B45" s="27">
        <v>3.7499999999999995E-4</v>
      </c>
      <c r="C45" s="5">
        <v>43</v>
      </c>
      <c r="D45" s="27">
        <v>5.7870370370370378E-4</v>
      </c>
      <c r="E45" s="5">
        <v>43</v>
      </c>
      <c r="F45" s="27">
        <v>6.018518518518519E-4</v>
      </c>
      <c r="G45" s="5">
        <v>43</v>
      </c>
      <c r="H45" s="27">
        <v>6.018518518518519E-4</v>
      </c>
      <c r="I45" s="5">
        <v>43</v>
      </c>
      <c r="J45" s="27">
        <v>5.0925925925925921E-4</v>
      </c>
      <c r="K45" s="5">
        <v>43</v>
      </c>
      <c r="L45" s="28">
        <v>2.1990740740740742E-3</v>
      </c>
      <c r="M45" s="5">
        <v>43</v>
      </c>
    </row>
    <row r="46" spans="1:13" ht="12" customHeight="1" x14ac:dyDescent="0.2">
      <c r="A46" s="4">
        <v>44</v>
      </c>
      <c r="B46" s="25">
        <v>3.7037037037037035E-4</v>
      </c>
      <c r="C46" s="4">
        <v>44</v>
      </c>
      <c r="D46" s="25">
        <v>5.6712962962962956E-4</v>
      </c>
      <c r="E46" s="4">
        <v>44</v>
      </c>
      <c r="F46" s="25">
        <v>5.9027777777777778E-4</v>
      </c>
      <c r="G46" s="4">
        <v>44</v>
      </c>
      <c r="H46" s="25">
        <v>5.9027777777777778E-4</v>
      </c>
      <c r="I46" s="4">
        <v>44</v>
      </c>
      <c r="J46" s="25">
        <v>4.9768518518518521E-4</v>
      </c>
      <c r="K46" s="4">
        <v>44</v>
      </c>
      <c r="L46" s="26">
        <v>2.1412037037037038E-3</v>
      </c>
      <c r="M46" s="4">
        <v>44</v>
      </c>
    </row>
    <row r="47" spans="1:13" ht="12" customHeight="1" x14ac:dyDescent="0.2">
      <c r="A47" s="5">
        <v>45</v>
      </c>
      <c r="B47" s="27">
        <v>3.6805555555555555E-4</v>
      </c>
      <c r="C47" s="5">
        <v>45</v>
      </c>
      <c r="D47" s="27">
        <v>5.5555555555555556E-4</v>
      </c>
      <c r="E47" s="5">
        <v>45</v>
      </c>
      <c r="F47" s="27">
        <v>5.7870370370370378E-4</v>
      </c>
      <c r="G47" s="5">
        <v>45</v>
      </c>
      <c r="H47" s="27">
        <v>5.7870370370370378E-4</v>
      </c>
      <c r="I47" s="5">
        <v>45</v>
      </c>
      <c r="J47" s="27">
        <v>4.8611111111111104E-4</v>
      </c>
      <c r="K47" s="5">
        <v>45</v>
      </c>
      <c r="L47" s="29">
        <v>2.0833333333333333E-3</v>
      </c>
      <c r="M47" s="5">
        <v>45</v>
      </c>
    </row>
    <row r="48" spans="1:13" ht="12" customHeight="1" x14ac:dyDescent="0.2">
      <c r="A48" s="4">
        <v>46</v>
      </c>
      <c r="B48" s="25">
        <v>3.634259259259259E-4</v>
      </c>
      <c r="C48" s="4">
        <v>46</v>
      </c>
      <c r="D48" s="25">
        <v>5.4398148148148144E-4</v>
      </c>
      <c r="E48" s="4">
        <v>46</v>
      </c>
      <c r="F48" s="25">
        <v>5.6712962962962956E-4</v>
      </c>
      <c r="G48" s="4">
        <v>46</v>
      </c>
      <c r="H48" s="25">
        <v>5.6712962962962956E-4</v>
      </c>
      <c r="I48" s="4">
        <v>46</v>
      </c>
      <c r="J48" s="25">
        <v>4.7453703703703704E-4</v>
      </c>
      <c r="K48" s="4">
        <v>46</v>
      </c>
      <c r="L48" s="30">
        <v>2.0370370370370373E-3</v>
      </c>
      <c r="M48" s="4">
        <v>46</v>
      </c>
    </row>
    <row r="49" spans="1:13" ht="12" customHeight="1" x14ac:dyDescent="0.2">
      <c r="A49" s="5">
        <v>47</v>
      </c>
      <c r="B49" s="27">
        <v>3.5879629629629635E-4</v>
      </c>
      <c r="C49" s="5">
        <v>47</v>
      </c>
      <c r="D49" s="27">
        <v>5.3240740740740744E-4</v>
      </c>
      <c r="E49" s="5">
        <v>47</v>
      </c>
      <c r="F49" s="27">
        <v>5.5555555555555556E-4</v>
      </c>
      <c r="G49" s="5">
        <v>47</v>
      </c>
      <c r="H49" s="27">
        <v>5.5555555555555556E-4</v>
      </c>
      <c r="I49" s="5">
        <v>47</v>
      </c>
      <c r="J49" s="27">
        <v>4.6296296296296293E-4</v>
      </c>
      <c r="K49" s="5">
        <v>47</v>
      </c>
      <c r="L49" s="29">
        <v>2.0023148148148148E-3</v>
      </c>
      <c r="M49" s="5">
        <v>47</v>
      </c>
    </row>
    <row r="50" spans="1:13" ht="12" customHeight="1" x14ac:dyDescent="0.2">
      <c r="A50" s="4">
        <v>48</v>
      </c>
      <c r="B50" s="25">
        <v>3.5648148148148149E-4</v>
      </c>
      <c r="C50" s="4">
        <v>48</v>
      </c>
      <c r="D50" s="25">
        <v>5.2083333333333333E-4</v>
      </c>
      <c r="E50" s="4">
        <v>48</v>
      </c>
      <c r="F50" s="25">
        <v>5.4398148148148144E-4</v>
      </c>
      <c r="G50" s="4">
        <v>48</v>
      </c>
      <c r="H50" s="25">
        <v>5.4398148148148144E-4</v>
      </c>
      <c r="I50" s="4">
        <v>48</v>
      </c>
      <c r="J50" s="25">
        <v>4.5138888888888892E-4</v>
      </c>
      <c r="K50" s="4">
        <v>48</v>
      </c>
      <c r="L50" s="30">
        <v>1.9675925925925928E-3</v>
      </c>
      <c r="M50" s="4">
        <v>48</v>
      </c>
    </row>
    <row r="51" spans="1:13" ht="12" customHeight="1" x14ac:dyDescent="0.2">
      <c r="A51" s="5">
        <v>49</v>
      </c>
      <c r="B51" s="27">
        <v>3.5185185185185184E-4</v>
      </c>
      <c r="C51" s="5">
        <v>49</v>
      </c>
      <c r="D51" s="27">
        <v>5.0925925925925921E-4</v>
      </c>
      <c r="E51" s="5">
        <v>49</v>
      </c>
      <c r="F51" s="27">
        <v>5.3240740740740744E-4</v>
      </c>
      <c r="G51" s="5">
        <v>49</v>
      </c>
      <c r="H51" s="27">
        <v>5.3240740740740744E-4</v>
      </c>
      <c r="I51" s="5">
        <v>49</v>
      </c>
      <c r="J51" s="27">
        <v>4.3981481481481481E-4</v>
      </c>
      <c r="K51" s="5">
        <v>49</v>
      </c>
      <c r="L51" s="29">
        <v>1.9212962962962962E-3</v>
      </c>
      <c r="M51" s="5">
        <v>49</v>
      </c>
    </row>
    <row r="52" spans="1:13" ht="12" customHeight="1" x14ac:dyDescent="0.2">
      <c r="A52" s="4">
        <v>50</v>
      </c>
      <c r="B52" s="25">
        <v>3.4606481481481484E-4</v>
      </c>
      <c r="C52" s="4">
        <v>50</v>
      </c>
      <c r="D52" s="25">
        <v>4.9768518518518521E-4</v>
      </c>
      <c r="E52" s="4">
        <v>50</v>
      </c>
      <c r="F52" s="25">
        <v>5.2083333333333333E-4</v>
      </c>
      <c r="G52" s="4">
        <v>50</v>
      </c>
      <c r="H52" s="25">
        <v>5.2083333333333333E-4</v>
      </c>
      <c r="I52" s="4">
        <v>50</v>
      </c>
      <c r="J52" s="25">
        <v>4.2824074074074075E-4</v>
      </c>
      <c r="K52" s="4">
        <v>50</v>
      </c>
      <c r="L52" s="30">
        <v>1.8865740740740742E-3</v>
      </c>
      <c r="M52" s="4">
        <v>50</v>
      </c>
    </row>
    <row r="53" spans="1:13" ht="12" customHeight="1" x14ac:dyDescent="0.2">
      <c r="A53" s="5">
        <v>51</v>
      </c>
      <c r="B53" s="27">
        <v>3.4143518518518513E-4</v>
      </c>
      <c r="C53" s="5">
        <v>51</v>
      </c>
      <c r="D53" s="27">
        <v>4.8611111111111104E-4</v>
      </c>
      <c r="E53" s="5">
        <v>51</v>
      </c>
      <c r="F53" s="27">
        <v>5.0925925925925921E-4</v>
      </c>
      <c r="G53" s="5">
        <v>51</v>
      </c>
      <c r="H53" s="27">
        <v>5.0925925925925921E-4</v>
      </c>
      <c r="I53" s="5">
        <v>51</v>
      </c>
      <c r="J53" s="27">
        <v>4.1666666666666669E-4</v>
      </c>
      <c r="K53" s="5">
        <v>51</v>
      </c>
      <c r="L53" s="29">
        <v>1.8518518518518517E-3</v>
      </c>
      <c r="M53" s="5">
        <v>51</v>
      </c>
    </row>
    <row r="54" spans="1:13" ht="12" customHeight="1" x14ac:dyDescent="0.2">
      <c r="A54" s="4">
        <v>52</v>
      </c>
      <c r="B54" s="25">
        <v>3.3796296296296292E-4</v>
      </c>
      <c r="C54" s="4">
        <v>52</v>
      </c>
      <c r="D54" s="25">
        <v>4.7453703703703704E-4</v>
      </c>
      <c r="E54" s="4">
        <v>52</v>
      </c>
      <c r="F54" s="25">
        <v>4.9768518518518521E-4</v>
      </c>
      <c r="G54" s="4">
        <v>52</v>
      </c>
      <c r="H54" s="25">
        <v>4.9768518518518521E-4</v>
      </c>
      <c r="I54" s="4">
        <v>52</v>
      </c>
      <c r="J54" s="25">
        <v>4.0509259259259258E-4</v>
      </c>
      <c r="K54" s="4">
        <v>52</v>
      </c>
      <c r="L54" s="30">
        <v>1.8055555555555557E-3</v>
      </c>
      <c r="M54" s="4">
        <v>52</v>
      </c>
    </row>
    <row r="55" spans="1:13" ht="12" customHeight="1" x14ac:dyDescent="0.2">
      <c r="A55" s="5">
        <v>53</v>
      </c>
      <c r="B55" s="27">
        <v>3.3333333333333332E-4</v>
      </c>
      <c r="C55" s="5">
        <v>53</v>
      </c>
      <c r="D55" s="27">
        <v>4.6296296296296293E-4</v>
      </c>
      <c r="E55" s="5">
        <v>53</v>
      </c>
      <c r="F55" s="27">
        <v>4.8611111111111104E-4</v>
      </c>
      <c r="G55" s="5">
        <v>53</v>
      </c>
      <c r="H55" s="27">
        <v>4.8611111111111104E-4</v>
      </c>
      <c r="I55" s="5">
        <v>53</v>
      </c>
      <c r="J55" s="27">
        <v>3.9351851851851852E-4</v>
      </c>
      <c r="K55" s="5">
        <v>53</v>
      </c>
      <c r="L55" s="29">
        <v>1.7592592592592592E-3</v>
      </c>
      <c r="M55" s="5">
        <v>53</v>
      </c>
    </row>
    <row r="56" spans="1:13" ht="12" customHeight="1" x14ac:dyDescent="0.2">
      <c r="A56" s="4">
        <v>54</v>
      </c>
      <c r="B56" s="25">
        <v>3.2870370370370367E-4</v>
      </c>
      <c r="C56" s="4">
        <v>54</v>
      </c>
      <c r="D56" s="25">
        <v>4.5138888888888892E-4</v>
      </c>
      <c r="E56" s="4">
        <v>54</v>
      </c>
      <c r="F56" s="25">
        <v>4.7453703703703704E-4</v>
      </c>
      <c r="G56" s="4">
        <v>54</v>
      </c>
      <c r="H56" s="25">
        <v>4.7453703703703704E-4</v>
      </c>
      <c r="I56" s="4">
        <v>54</v>
      </c>
      <c r="J56" s="25">
        <v>3.8194444444444446E-4</v>
      </c>
      <c r="K56" s="4">
        <v>54</v>
      </c>
      <c r="L56" s="26">
        <v>1.712962962962963E-3</v>
      </c>
      <c r="M56" s="4">
        <v>54</v>
      </c>
    </row>
    <row r="57" spans="1:13" ht="12" customHeight="1" x14ac:dyDescent="0.2">
      <c r="A57" s="5">
        <v>55</v>
      </c>
      <c r="B57" s="27">
        <v>3.2407407407407406E-4</v>
      </c>
      <c r="C57" s="5">
        <v>55</v>
      </c>
      <c r="D57" s="27">
        <v>4.3981481481481481E-4</v>
      </c>
      <c r="E57" s="5">
        <v>55</v>
      </c>
      <c r="F57" s="27">
        <v>4.6296296296296293E-4</v>
      </c>
      <c r="G57" s="5">
        <v>55</v>
      </c>
      <c r="H57" s="27">
        <v>4.6296296296296293E-4</v>
      </c>
      <c r="I57" s="5">
        <v>55</v>
      </c>
      <c r="J57" s="27">
        <v>3.7037037037037035E-4</v>
      </c>
      <c r="K57" s="5">
        <v>55</v>
      </c>
      <c r="L57" s="28">
        <v>1.6666666666666668E-3</v>
      </c>
      <c r="M57" s="5">
        <v>55</v>
      </c>
    </row>
    <row r="58" spans="1:13" ht="12" customHeight="1" x14ac:dyDescent="0.2">
      <c r="A58" s="4">
        <v>56</v>
      </c>
      <c r="B58" s="25">
        <v>3.2175925925925926E-4</v>
      </c>
      <c r="C58" s="4">
        <v>56</v>
      </c>
      <c r="D58" s="25">
        <v>4.2824074074074075E-4</v>
      </c>
      <c r="E58" s="4">
        <v>56</v>
      </c>
      <c r="F58" s="25">
        <v>4.5138888888888892E-4</v>
      </c>
      <c r="G58" s="4">
        <v>56</v>
      </c>
      <c r="H58" s="25">
        <v>4.5138888888888892E-4</v>
      </c>
      <c r="I58" s="4">
        <v>56</v>
      </c>
      <c r="J58" s="25">
        <v>3.5879629629629635E-4</v>
      </c>
      <c r="K58" s="4">
        <v>56</v>
      </c>
      <c r="L58" s="26">
        <v>1.6203703703703703E-3</v>
      </c>
      <c r="M58" s="4">
        <v>56</v>
      </c>
    </row>
    <row r="59" spans="1:13" ht="12" customHeight="1" x14ac:dyDescent="0.2">
      <c r="A59" s="5">
        <v>57</v>
      </c>
      <c r="B59" s="27">
        <v>3.1712962962962961E-4</v>
      </c>
      <c r="C59" s="5">
        <v>57</v>
      </c>
      <c r="D59" s="27">
        <v>4.1666666666666669E-4</v>
      </c>
      <c r="E59" s="5">
        <v>57</v>
      </c>
      <c r="F59" s="27">
        <v>4.3981481481481481E-4</v>
      </c>
      <c r="G59" s="5">
        <v>57</v>
      </c>
      <c r="H59" s="27">
        <v>4.3981481481481481E-4</v>
      </c>
      <c r="I59" s="5">
        <v>57</v>
      </c>
      <c r="J59" s="27">
        <v>3.5300925925925924E-4</v>
      </c>
      <c r="K59" s="5">
        <v>57</v>
      </c>
      <c r="L59" s="28">
        <v>1.5740740740740741E-3</v>
      </c>
      <c r="M59" s="5">
        <v>57</v>
      </c>
    </row>
    <row r="60" spans="1:13" ht="12" customHeight="1" x14ac:dyDescent="0.2">
      <c r="A60" s="4">
        <v>58</v>
      </c>
      <c r="B60" s="25">
        <v>3.1018518518518521E-4</v>
      </c>
      <c r="C60" s="4">
        <v>58</v>
      </c>
      <c r="D60" s="25">
        <v>4.0509259259259258E-4</v>
      </c>
      <c r="E60" s="4">
        <v>58</v>
      </c>
      <c r="F60" s="25">
        <v>4.2824074074074075E-4</v>
      </c>
      <c r="G60" s="4">
        <v>58</v>
      </c>
      <c r="H60" s="25">
        <v>4.2824074074074075E-4</v>
      </c>
      <c r="I60" s="4">
        <v>58</v>
      </c>
      <c r="J60" s="25">
        <v>3.4722222222222224E-4</v>
      </c>
      <c r="K60" s="4">
        <v>58</v>
      </c>
      <c r="L60" s="26">
        <v>1.5277777777777779E-3</v>
      </c>
      <c r="M60" s="4">
        <v>58</v>
      </c>
    </row>
    <row r="61" spans="1:13" ht="12" customHeight="1" x14ac:dyDescent="0.2">
      <c r="A61" s="5">
        <v>59</v>
      </c>
      <c r="B61" s="27">
        <v>3.0671296296296295E-4</v>
      </c>
      <c r="C61" s="5">
        <v>59</v>
      </c>
      <c r="D61" s="27">
        <v>3.9351851851851852E-4</v>
      </c>
      <c r="E61" s="5">
        <v>59</v>
      </c>
      <c r="F61" s="27">
        <v>4.1666666666666669E-4</v>
      </c>
      <c r="G61" s="5">
        <v>59</v>
      </c>
      <c r="H61" s="27">
        <v>4.1666666666666669E-4</v>
      </c>
      <c r="I61" s="5">
        <v>59</v>
      </c>
      <c r="J61" s="27">
        <v>3.4143518518518513E-4</v>
      </c>
      <c r="K61" s="5">
        <v>59</v>
      </c>
      <c r="L61" s="28">
        <v>1.4814814814814814E-3</v>
      </c>
      <c r="M61" s="5">
        <v>59</v>
      </c>
    </row>
    <row r="62" spans="1:13" ht="14.1" customHeight="1" x14ac:dyDescent="0.2">
      <c r="A62" s="4">
        <v>60</v>
      </c>
      <c r="B62" s="25">
        <v>3.0092592592592595E-4</v>
      </c>
      <c r="C62" s="4">
        <v>60</v>
      </c>
      <c r="D62" s="25">
        <v>3.8194444444444446E-4</v>
      </c>
      <c r="E62" s="4">
        <v>60</v>
      </c>
      <c r="F62" s="25">
        <v>4.0509259259259258E-4</v>
      </c>
      <c r="G62" s="4">
        <v>60</v>
      </c>
      <c r="H62" s="25">
        <v>4.0509259259259258E-4</v>
      </c>
      <c r="I62" s="4">
        <v>60</v>
      </c>
      <c r="J62" s="25">
        <v>3.3564814814814812E-4</v>
      </c>
      <c r="K62" s="4">
        <v>60</v>
      </c>
      <c r="L62" s="26">
        <v>1.4467592592592594E-3</v>
      </c>
      <c r="M62" s="4">
        <v>60</v>
      </c>
    </row>
  </sheetData>
  <sortState ref="A3:M62">
    <sortCondition ref="A4:A62"/>
  </sortState>
  <mergeCells count="2">
    <mergeCell ref="A1:D1"/>
    <mergeCell ref="J1:L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46"/>
  <sheetViews>
    <sheetView zoomScale="73" zoomScaleNormal="73" workbookViewId="0">
      <selection sqref="A1:XFD1048576"/>
    </sheetView>
  </sheetViews>
  <sheetFormatPr baseColWidth="10" defaultRowHeight="12.75" x14ac:dyDescent="0.2"/>
  <cols>
    <col min="1" max="1" width="3.83203125" customWidth="1"/>
    <col min="2" max="2" width="21.6640625" customWidth="1"/>
    <col min="3" max="3" width="7" customWidth="1"/>
    <col min="4" max="4" width="3.33203125" customWidth="1"/>
    <col min="5" max="5" width="14.33203125" customWidth="1"/>
    <col min="7" max="7" width="5.6640625" customWidth="1"/>
    <col min="8" max="8" width="5" customWidth="1"/>
    <col min="9" max="9" width="12.5" customWidth="1"/>
    <col min="10" max="10" width="12.33203125" customWidth="1"/>
    <col min="12" max="12" width="6.83203125" customWidth="1"/>
    <col min="14" max="14" width="7" customWidth="1"/>
    <col min="15" max="15" width="30.33203125" customWidth="1"/>
  </cols>
  <sheetData>
    <row r="1" spans="1:15" x14ac:dyDescent="0.2">
      <c r="A1" s="43">
        <v>0</v>
      </c>
      <c r="B1" s="44" t="s">
        <v>28</v>
      </c>
      <c r="C1" s="44"/>
      <c r="D1" s="45" t="s">
        <v>29</v>
      </c>
      <c r="E1" s="44" t="s">
        <v>11</v>
      </c>
      <c r="F1" s="44" t="s">
        <v>12</v>
      </c>
      <c r="G1" s="44" t="s">
        <v>17</v>
      </c>
      <c r="H1" s="46" t="s">
        <v>30</v>
      </c>
      <c r="I1" s="61"/>
      <c r="J1" s="61"/>
      <c r="K1" s="49" t="s">
        <v>33</v>
      </c>
      <c r="L1" s="44" t="s">
        <v>34</v>
      </c>
      <c r="M1" s="44" t="s">
        <v>35</v>
      </c>
      <c r="N1" s="44" t="s">
        <v>36</v>
      </c>
      <c r="O1" s="44" t="s">
        <v>37</v>
      </c>
    </row>
    <row r="2" spans="1:15" hidden="1" x14ac:dyDescent="0.2">
      <c r="A2" s="50">
        <v>1</v>
      </c>
      <c r="B2" s="193" t="s">
        <v>38</v>
      </c>
      <c r="C2" s="52" t="s">
        <v>39</v>
      </c>
      <c r="D2" s="51" t="s">
        <v>40</v>
      </c>
      <c r="E2" s="51" t="s">
        <v>41</v>
      </c>
      <c r="F2" s="51" t="s">
        <v>42</v>
      </c>
      <c r="G2" s="51" t="s">
        <v>43</v>
      </c>
      <c r="H2" s="53" t="s">
        <v>44</v>
      </c>
      <c r="I2" s="50" t="s">
        <v>45</v>
      </c>
      <c r="J2" s="50" t="s">
        <v>692</v>
      </c>
      <c r="K2" s="55"/>
      <c r="L2" s="51" t="s">
        <v>47</v>
      </c>
      <c r="M2" s="51" t="s">
        <v>48</v>
      </c>
      <c r="N2" s="51" t="s">
        <v>49</v>
      </c>
      <c r="O2" s="51" t="s">
        <v>50</v>
      </c>
    </row>
    <row r="3" spans="1:15" hidden="1" x14ac:dyDescent="0.2">
      <c r="A3" s="50">
        <v>2</v>
      </c>
      <c r="B3" s="193" t="s">
        <v>51</v>
      </c>
      <c r="C3" s="56" t="s">
        <v>52</v>
      </c>
      <c r="D3" s="51" t="s">
        <v>40</v>
      </c>
      <c r="E3" s="51" t="s">
        <v>53</v>
      </c>
      <c r="F3" s="51" t="s">
        <v>54</v>
      </c>
      <c r="G3" s="51" t="s">
        <v>55</v>
      </c>
      <c r="H3" s="53" t="s">
        <v>56</v>
      </c>
      <c r="I3" s="50" t="s">
        <v>57</v>
      </c>
      <c r="J3" s="50" t="s">
        <v>722</v>
      </c>
      <c r="K3" s="55"/>
      <c r="L3" s="51" t="s">
        <v>58</v>
      </c>
      <c r="M3" s="51" t="s">
        <v>59</v>
      </c>
      <c r="N3" s="51" t="s">
        <v>60</v>
      </c>
      <c r="O3" s="51" t="s">
        <v>61</v>
      </c>
    </row>
    <row r="4" spans="1:15" x14ac:dyDescent="0.2">
      <c r="A4" s="50">
        <v>3</v>
      </c>
      <c r="B4" s="193" t="s">
        <v>62</v>
      </c>
      <c r="C4" s="57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3" t="s">
        <v>68</v>
      </c>
      <c r="I4" s="50" t="s">
        <v>69</v>
      </c>
      <c r="J4" s="50" t="s">
        <v>617</v>
      </c>
      <c r="K4" s="55"/>
      <c r="L4" s="51" t="s">
        <v>58</v>
      </c>
      <c r="M4" s="51" t="s">
        <v>70</v>
      </c>
      <c r="N4" s="51" t="s">
        <v>71</v>
      </c>
      <c r="O4" s="51" t="s">
        <v>72</v>
      </c>
    </row>
    <row r="5" spans="1:15" hidden="1" x14ac:dyDescent="0.2">
      <c r="A5" s="50">
        <v>4</v>
      </c>
      <c r="B5" s="193" t="s">
        <v>38</v>
      </c>
      <c r="C5" s="58" t="s">
        <v>73</v>
      </c>
      <c r="D5" s="51" t="s">
        <v>40</v>
      </c>
      <c r="E5" s="51" t="s">
        <v>74</v>
      </c>
      <c r="F5" s="51" t="s">
        <v>75</v>
      </c>
      <c r="G5" s="51" t="s">
        <v>76</v>
      </c>
      <c r="H5" s="53" t="s">
        <v>77</v>
      </c>
      <c r="I5" s="50" t="s">
        <v>45</v>
      </c>
      <c r="J5" s="50" t="s">
        <v>556</v>
      </c>
      <c r="K5" s="55"/>
      <c r="L5" s="51" t="s">
        <v>58</v>
      </c>
      <c r="M5" s="51" t="s">
        <v>78</v>
      </c>
      <c r="N5" s="51" t="s">
        <v>49</v>
      </c>
      <c r="O5" s="51" t="s">
        <v>50</v>
      </c>
    </row>
    <row r="6" spans="1:15" hidden="1" x14ac:dyDescent="0.2">
      <c r="A6" s="50">
        <v>5</v>
      </c>
      <c r="B6" s="193" t="s">
        <v>62</v>
      </c>
      <c r="C6" s="57" t="s">
        <v>63</v>
      </c>
      <c r="D6" s="51" t="s">
        <v>64</v>
      </c>
      <c r="E6" s="51" t="s">
        <v>79</v>
      </c>
      <c r="F6" s="51" t="s">
        <v>80</v>
      </c>
      <c r="G6" s="51" t="s">
        <v>43</v>
      </c>
      <c r="H6" s="53" t="s">
        <v>81</v>
      </c>
      <c r="I6" s="50" t="s">
        <v>57</v>
      </c>
      <c r="J6" s="50" t="s">
        <v>619</v>
      </c>
      <c r="K6" s="55"/>
      <c r="L6" s="51" t="s">
        <v>58</v>
      </c>
      <c r="M6" s="51" t="s">
        <v>82</v>
      </c>
      <c r="N6" s="51" t="s">
        <v>71</v>
      </c>
      <c r="O6" s="51" t="s">
        <v>72</v>
      </c>
    </row>
    <row r="7" spans="1:15" x14ac:dyDescent="0.2">
      <c r="A7" s="50">
        <v>6</v>
      </c>
      <c r="B7" s="193" t="s">
        <v>83</v>
      </c>
      <c r="C7" s="58" t="s">
        <v>73</v>
      </c>
      <c r="D7" s="59">
        <v>1</v>
      </c>
      <c r="E7" s="51" t="s">
        <v>84</v>
      </c>
      <c r="F7" s="51" t="s">
        <v>85</v>
      </c>
      <c r="G7" s="51" t="s">
        <v>76</v>
      </c>
      <c r="H7" s="53" t="s">
        <v>86</v>
      </c>
      <c r="I7" s="50" t="s">
        <v>69</v>
      </c>
      <c r="J7" s="50" t="s">
        <v>659</v>
      </c>
      <c r="K7" s="55"/>
      <c r="L7" s="51" t="s">
        <v>58</v>
      </c>
      <c r="M7" s="51" t="s">
        <v>87</v>
      </c>
      <c r="N7" s="51" t="s">
        <v>88</v>
      </c>
      <c r="O7" s="51" t="s">
        <v>89</v>
      </c>
    </row>
    <row r="8" spans="1:15" hidden="1" x14ac:dyDescent="0.2">
      <c r="A8" s="50">
        <v>7</v>
      </c>
      <c r="B8" s="193" t="s">
        <v>90</v>
      </c>
      <c r="C8" s="57" t="s">
        <v>63</v>
      </c>
      <c r="D8" s="59"/>
      <c r="E8" s="51" t="s">
        <v>91</v>
      </c>
      <c r="F8" s="51" t="s">
        <v>92</v>
      </c>
      <c r="G8" s="51" t="s">
        <v>43</v>
      </c>
      <c r="H8" s="53" t="s">
        <v>93</v>
      </c>
      <c r="I8" s="50" t="s">
        <v>94</v>
      </c>
      <c r="J8" s="50" t="s">
        <v>573</v>
      </c>
      <c r="K8" s="55"/>
      <c r="L8" s="51" t="s">
        <v>58</v>
      </c>
      <c r="M8" s="51" t="s">
        <v>95</v>
      </c>
      <c r="N8" s="51" t="s">
        <v>88</v>
      </c>
      <c r="O8" s="51" t="s">
        <v>89</v>
      </c>
    </row>
    <row r="9" spans="1:15" hidden="1" x14ac:dyDescent="0.2">
      <c r="A9" s="50">
        <v>8</v>
      </c>
      <c r="B9" s="193" t="s">
        <v>96</v>
      </c>
      <c r="C9" s="56" t="s">
        <v>52</v>
      </c>
      <c r="D9" s="51" t="s">
        <v>40</v>
      </c>
      <c r="E9" s="51" t="s">
        <v>97</v>
      </c>
      <c r="F9" s="51" t="s">
        <v>98</v>
      </c>
      <c r="G9" s="51" t="s">
        <v>55</v>
      </c>
      <c r="H9" s="53" t="s">
        <v>99</v>
      </c>
      <c r="I9" s="50" t="s">
        <v>45</v>
      </c>
      <c r="J9" s="50" t="s">
        <v>729</v>
      </c>
      <c r="K9" s="55"/>
      <c r="L9" s="51" t="s">
        <v>58</v>
      </c>
      <c r="M9" s="51" t="s">
        <v>100</v>
      </c>
      <c r="N9" s="51" t="s">
        <v>101</v>
      </c>
      <c r="O9" s="51" t="s">
        <v>102</v>
      </c>
    </row>
    <row r="10" spans="1:15" hidden="1" x14ac:dyDescent="0.2">
      <c r="A10" s="50">
        <v>9</v>
      </c>
      <c r="B10" s="193" t="s">
        <v>103</v>
      </c>
      <c r="C10" s="58" t="s">
        <v>73</v>
      </c>
      <c r="D10" s="51" t="s">
        <v>40</v>
      </c>
      <c r="E10" s="51" t="s">
        <v>104</v>
      </c>
      <c r="F10" s="51" t="s">
        <v>105</v>
      </c>
      <c r="G10" s="51" t="s">
        <v>76</v>
      </c>
      <c r="H10" s="53" t="s">
        <v>106</v>
      </c>
      <c r="I10" s="50" t="s">
        <v>46</v>
      </c>
      <c r="J10" s="50" t="s">
        <v>614</v>
      </c>
      <c r="K10" s="55"/>
      <c r="L10" s="51" t="s">
        <v>58</v>
      </c>
      <c r="M10" s="51" t="s">
        <v>107</v>
      </c>
      <c r="N10" s="51" t="s">
        <v>108</v>
      </c>
      <c r="O10" s="51" t="s">
        <v>109</v>
      </c>
    </row>
    <row r="11" spans="1:15" x14ac:dyDescent="0.2">
      <c r="A11" s="50">
        <v>10</v>
      </c>
      <c r="B11" s="193" t="s">
        <v>103</v>
      </c>
      <c r="C11" s="58" t="s">
        <v>73</v>
      </c>
      <c r="D11" s="51" t="s">
        <v>40</v>
      </c>
      <c r="E11" s="51" t="s">
        <v>110</v>
      </c>
      <c r="F11" s="51" t="s">
        <v>111</v>
      </c>
      <c r="G11" s="51" t="s">
        <v>76</v>
      </c>
      <c r="H11" s="53" t="s">
        <v>112</v>
      </c>
      <c r="I11" s="50" t="s">
        <v>69</v>
      </c>
      <c r="J11" s="50" t="s">
        <v>674</v>
      </c>
      <c r="K11" s="55"/>
      <c r="L11" s="51" t="s">
        <v>58</v>
      </c>
      <c r="M11" s="51" t="s">
        <v>113</v>
      </c>
      <c r="N11" s="51" t="s">
        <v>108</v>
      </c>
      <c r="O11" s="51" t="s">
        <v>109</v>
      </c>
    </row>
    <row r="12" spans="1:15" hidden="1" x14ac:dyDescent="0.2">
      <c r="A12" s="50">
        <v>11</v>
      </c>
      <c r="B12" s="193" t="s">
        <v>114</v>
      </c>
      <c r="C12" s="57" t="s">
        <v>63</v>
      </c>
      <c r="D12" s="51" t="s">
        <v>64</v>
      </c>
      <c r="E12" s="51" t="s">
        <v>116</v>
      </c>
      <c r="F12" s="51" t="s">
        <v>117</v>
      </c>
      <c r="G12" s="51" t="s">
        <v>43</v>
      </c>
      <c r="H12" s="53" t="s">
        <v>118</v>
      </c>
      <c r="I12" s="50" t="s">
        <v>57</v>
      </c>
      <c r="J12" s="50" t="s">
        <v>603</v>
      </c>
      <c r="K12" s="55"/>
      <c r="L12" s="51" t="s">
        <v>58</v>
      </c>
      <c r="M12" s="51" t="s">
        <v>119</v>
      </c>
      <c r="N12" s="51" t="s">
        <v>71</v>
      </c>
      <c r="O12" s="51" t="s">
        <v>72</v>
      </c>
    </row>
    <row r="13" spans="1:15" hidden="1" x14ac:dyDescent="0.2">
      <c r="A13" s="50">
        <v>12</v>
      </c>
      <c r="B13" s="193" t="s">
        <v>103</v>
      </c>
      <c r="C13" s="52" t="s">
        <v>39</v>
      </c>
      <c r="D13" s="51" t="s">
        <v>40</v>
      </c>
      <c r="E13" s="51" t="s">
        <v>120</v>
      </c>
      <c r="F13" s="51" t="s">
        <v>121</v>
      </c>
      <c r="G13" s="51" t="s">
        <v>67</v>
      </c>
      <c r="H13" s="53" t="s">
        <v>122</v>
      </c>
      <c r="I13" s="50" t="s">
        <v>57</v>
      </c>
      <c r="J13" s="50" t="s">
        <v>597</v>
      </c>
      <c r="K13" s="55"/>
      <c r="L13" s="51" t="s">
        <v>58</v>
      </c>
      <c r="M13" s="51" t="s">
        <v>123</v>
      </c>
      <c r="N13" s="51" t="s">
        <v>108</v>
      </c>
      <c r="O13" s="51" t="s">
        <v>109</v>
      </c>
    </row>
    <row r="14" spans="1:15" hidden="1" x14ac:dyDescent="0.2">
      <c r="A14" s="50">
        <v>13</v>
      </c>
      <c r="B14" s="193" t="s">
        <v>124</v>
      </c>
      <c r="C14" s="57" t="s">
        <v>63</v>
      </c>
      <c r="D14" s="51" t="s">
        <v>125</v>
      </c>
      <c r="E14" s="51" t="s">
        <v>126</v>
      </c>
      <c r="F14" s="51" t="s">
        <v>127</v>
      </c>
      <c r="G14" s="51" t="s">
        <v>67</v>
      </c>
      <c r="H14" s="53" t="s">
        <v>128</v>
      </c>
      <c r="I14" s="50" t="s">
        <v>57</v>
      </c>
      <c r="J14" s="50" t="s">
        <v>603</v>
      </c>
      <c r="K14" s="55"/>
      <c r="L14" s="51" t="s">
        <v>58</v>
      </c>
      <c r="M14" s="51" t="s">
        <v>129</v>
      </c>
      <c r="N14" s="51" t="s">
        <v>101</v>
      </c>
      <c r="O14" s="51" t="s">
        <v>102</v>
      </c>
    </row>
    <row r="15" spans="1:15" hidden="1" x14ac:dyDescent="0.2">
      <c r="A15" s="50">
        <v>14</v>
      </c>
      <c r="B15" s="193" t="s">
        <v>114</v>
      </c>
      <c r="C15" s="57" t="s">
        <v>63</v>
      </c>
      <c r="D15" s="51" t="s">
        <v>115</v>
      </c>
      <c r="E15" s="51" t="s">
        <v>130</v>
      </c>
      <c r="F15" s="51" t="s">
        <v>131</v>
      </c>
      <c r="G15" s="51" t="s">
        <v>43</v>
      </c>
      <c r="H15" s="53" t="s">
        <v>132</v>
      </c>
      <c r="I15" s="50" t="s">
        <v>45</v>
      </c>
      <c r="J15" s="50" t="s">
        <v>566</v>
      </c>
      <c r="K15" s="55"/>
      <c r="L15" s="51" t="s">
        <v>58</v>
      </c>
      <c r="M15" s="51" t="s">
        <v>133</v>
      </c>
      <c r="N15" s="51" t="s">
        <v>71</v>
      </c>
      <c r="O15" s="51" t="s">
        <v>72</v>
      </c>
    </row>
    <row r="16" spans="1:15" hidden="1" x14ac:dyDescent="0.2">
      <c r="A16" s="50">
        <v>16</v>
      </c>
      <c r="B16" s="193" t="s">
        <v>83</v>
      </c>
      <c r="C16" s="58" t="s">
        <v>73</v>
      </c>
      <c r="D16" s="59"/>
      <c r="E16" s="51" t="s">
        <v>134</v>
      </c>
      <c r="F16" s="51" t="s">
        <v>135</v>
      </c>
      <c r="G16" s="51" t="s">
        <v>67</v>
      </c>
      <c r="H16" s="53" t="s">
        <v>136</v>
      </c>
      <c r="I16" s="50" t="s">
        <v>45</v>
      </c>
      <c r="J16" s="50" t="s">
        <v>995</v>
      </c>
      <c r="K16" s="55"/>
      <c r="L16" s="51" t="s">
        <v>58</v>
      </c>
      <c r="M16" s="51" t="s">
        <v>137</v>
      </c>
      <c r="N16" s="51" t="s">
        <v>88</v>
      </c>
      <c r="O16" s="51" t="s">
        <v>89</v>
      </c>
    </row>
    <row r="17" spans="1:15" hidden="1" x14ac:dyDescent="0.2">
      <c r="A17" s="50">
        <v>17</v>
      </c>
      <c r="B17" s="193" t="s">
        <v>96</v>
      </c>
      <c r="C17" s="56" t="s">
        <v>52</v>
      </c>
      <c r="D17" s="51" t="s">
        <v>40</v>
      </c>
      <c r="E17" s="51" t="s">
        <v>138</v>
      </c>
      <c r="F17" s="51" t="s">
        <v>139</v>
      </c>
      <c r="G17" s="51" t="s">
        <v>76</v>
      </c>
      <c r="H17" s="53" t="s">
        <v>140</v>
      </c>
      <c r="I17" s="50" t="s">
        <v>57</v>
      </c>
      <c r="J17" s="50" t="s">
        <v>567</v>
      </c>
      <c r="K17" s="55"/>
      <c r="L17" s="51" t="s">
        <v>58</v>
      </c>
      <c r="M17" s="51" t="s">
        <v>141</v>
      </c>
      <c r="N17" s="51" t="s">
        <v>101</v>
      </c>
      <c r="O17" s="51" t="s">
        <v>102</v>
      </c>
    </row>
    <row r="18" spans="1:15" hidden="1" x14ac:dyDescent="0.2">
      <c r="A18" s="50">
        <v>18</v>
      </c>
      <c r="B18" s="193" t="s">
        <v>142</v>
      </c>
      <c r="C18" s="58" t="s">
        <v>73</v>
      </c>
      <c r="D18" s="51" t="s">
        <v>40</v>
      </c>
      <c r="E18" s="51" t="s">
        <v>143</v>
      </c>
      <c r="F18" s="51" t="s">
        <v>144</v>
      </c>
      <c r="G18" s="51" t="s">
        <v>55</v>
      </c>
      <c r="H18" s="53" t="s">
        <v>145</v>
      </c>
      <c r="I18" s="50" t="s">
        <v>57</v>
      </c>
      <c r="J18" s="50" t="s">
        <v>627</v>
      </c>
      <c r="K18" s="55"/>
      <c r="L18" s="51" t="s">
        <v>58</v>
      </c>
      <c r="M18" s="51" t="s">
        <v>146</v>
      </c>
      <c r="N18" s="51" t="s">
        <v>147</v>
      </c>
      <c r="O18" s="51" t="s">
        <v>148</v>
      </c>
    </row>
    <row r="19" spans="1:15" x14ac:dyDescent="0.2">
      <c r="A19" s="50">
        <v>19</v>
      </c>
      <c r="B19" s="193" t="s">
        <v>124</v>
      </c>
      <c r="C19" s="57" t="s">
        <v>63</v>
      </c>
      <c r="D19" s="51" t="s">
        <v>125</v>
      </c>
      <c r="E19" s="51" t="s">
        <v>149</v>
      </c>
      <c r="F19" s="51" t="s">
        <v>150</v>
      </c>
      <c r="G19" s="51" t="s">
        <v>67</v>
      </c>
      <c r="H19" s="53" t="s">
        <v>151</v>
      </c>
      <c r="I19" s="50" t="s">
        <v>69</v>
      </c>
      <c r="J19" s="50" t="s">
        <v>606</v>
      </c>
      <c r="K19" s="55"/>
      <c r="L19" s="51" t="s">
        <v>58</v>
      </c>
      <c r="M19" s="51" t="s">
        <v>152</v>
      </c>
      <c r="N19" s="51" t="s">
        <v>101</v>
      </c>
      <c r="O19" s="51" t="s">
        <v>102</v>
      </c>
    </row>
    <row r="20" spans="1:15" x14ac:dyDescent="0.2">
      <c r="A20" s="50">
        <v>20</v>
      </c>
      <c r="B20" s="193" t="s">
        <v>38</v>
      </c>
      <c r="C20" s="58" t="s">
        <v>73</v>
      </c>
      <c r="D20" s="51" t="s">
        <v>40</v>
      </c>
      <c r="E20" s="51" t="s">
        <v>153</v>
      </c>
      <c r="F20" s="51" t="s">
        <v>154</v>
      </c>
      <c r="G20" s="51" t="s">
        <v>55</v>
      </c>
      <c r="H20" s="53" t="s">
        <v>155</v>
      </c>
      <c r="I20" s="50" t="s">
        <v>69</v>
      </c>
      <c r="J20" s="50" t="s">
        <v>640</v>
      </c>
      <c r="K20" s="55"/>
      <c r="L20" s="51" t="s">
        <v>58</v>
      </c>
      <c r="M20" s="51" t="s">
        <v>156</v>
      </c>
      <c r="N20" s="51" t="s">
        <v>49</v>
      </c>
      <c r="O20" s="51" t="s">
        <v>50</v>
      </c>
    </row>
    <row r="21" spans="1:15" hidden="1" x14ac:dyDescent="0.2">
      <c r="A21" s="50">
        <v>21</v>
      </c>
      <c r="B21" s="193" t="s">
        <v>103</v>
      </c>
      <c r="C21" s="52" t="s">
        <v>39</v>
      </c>
      <c r="D21" s="51" t="s">
        <v>40</v>
      </c>
      <c r="E21" s="51" t="s">
        <v>157</v>
      </c>
      <c r="F21" s="51" t="s">
        <v>150</v>
      </c>
      <c r="G21" s="51" t="s">
        <v>67</v>
      </c>
      <c r="H21" s="53" t="s">
        <v>158</v>
      </c>
      <c r="I21" s="50" t="s">
        <v>45</v>
      </c>
      <c r="J21" s="50" t="s">
        <v>615</v>
      </c>
      <c r="K21" s="55"/>
      <c r="L21" s="51" t="s">
        <v>58</v>
      </c>
      <c r="M21" s="51" t="s">
        <v>159</v>
      </c>
      <c r="N21" s="51" t="s">
        <v>108</v>
      </c>
      <c r="O21" s="51" t="s">
        <v>109</v>
      </c>
    </row>
    <row r="22" spans="1:15" x14ac:dyDescent="0.2">
      <c r="A22" s="50">
        <v>22</v>
      </c>
      <c r="B22" s="193" t="s">
        <v>96</v>
      </c>
      <c r="C22" s="57" t="s">
        <v>63</v>
      </c>
      <c r="D22" s="51" t="s">
        <v>40</v>
      </c>
      <c r="E22" s="51" t="s">
        <v>160</v>
      </c>
      <c r="F22" s="51" t="s">
        <v>161</v>
      </c>
      <c r="G22" s="51" t="s">
        <v>67</v>
      </c>
      <c r="H22" s="53" t="s">
        <v>162</v>
      </c>
      <c r="I22" s="50" t="s">
        <v>69</v>
      </c>
      <c r="J22" s="50" t="s">
        <v>593</v>
      </c>
      <c r="K22" s="55"/>
      <c r="L22" s="51" t="s">
        <v>58</v>
      </c>
      <c r="M22" s="51" t="s">
        <v>163</v>
      </c>
      <c r="N22" s="51" t="s">
        <v>101</v>
      </c>
      <c r="O22" s="51" t="s">
        <v>102</v>
      </c>
    </row>
    <row r="23" spans="1:15" hidden="1" x14ac:dyDescent="0.2">
      <c r="A23" s="50">
        <v>23</v>
      </c>
      <c r="B23" s="193" t="s">
        <v>124</v>
      </c>
      <c r="C23" s="56" t="s">
        <v>52</v>
      </c>
      <c r="D23" s="51" t="s">
        <v>125</v>
      </c>
      <c r="E23" s="51" t="s">
        <v>164</v>
      </c>
      <c r="F23" s="51" t="s">
        <v>165</v>
      </c>
      <c r="G23" s="51" t="s">
        <v>55</v>
      </c>
      <c r="H23" s="53" t="s">
        <v>166</v>
      </c>
      <c r="I23" s="50" t="s">
        <v>46</v>
      </c>
      <c r="J23" s="50" t="s">
        <v>595</v>
      </c>
      <c r="K23" s="55"/>
      <c r="L23" s="51" t="s">
        <v>58</v>
      </c>
      <c r="M23" s="51" t="s">
        <v>167</v>
      </c>
      <c r="N23" s="51" t="s">
        <v>101</v>
      </c>
      <c r="O23" s="51" t="s">
        <v>102</v>
      </c>
    </row>
    <row r="24" spans="1:15" hidden="1" x14ac:dyDescent="0.2">
      <c r="A24" s="50">
        <v>24</v>
      </c>
      <c r="B24" s="193" t="s">
        <v>51</v>
      </c>
      <c r="C24" s="52" t="s">
        <v>39</v>
      </c>
      <c r="D24" s="51" t="s">
        <v>40</v>
      </c>
      <c r="E24" s="51" t="s">
        <v>168</v>
      </c>
      <c r="F24" s="51" t="s">
        <v>169</v>
      </c>
      <c r="G24" s="51" t="s">
        <v>67</v>
      </c>
      <c r="H24" s="53" t="s">
        <v>170</v>
      </c>
      <c r="I24" s="50" t="s">
        <v>45</v>
      </c>
      <c r="J24" s="50" t="s">
        <v>595</v>
      </c>
      <c r="K24" s="55"/>
      <c r="L24" s="51" t="s">
        <v>58</v>
      </c>
      <c r="M24" s="51" t="s">
        <v>171</v>
      </c>
      <c r="N24" s="51" t="s">
        <v>60</v>
      </c>
      <c r="O24" s="51" t="s">
        <v>61</v>
      </c>
    </row>
    <row r="25" spans="1:15" x14ac:dyDescent="0.2">
      <c r="A25" s="50">
        <v>25</v>
      </c>
      <c r="B25" s="193" t="s">
        <v>172</v>
      </c>
      <c r="C25" s="57" t="s">
        <v>63</v>
      </c>
      <c r="D25" s="51" t="s">
        <v>40</v>
      </c>
      <c r="E25" s="51" t="s">
        <v>1044</v>
      </c>
      <c r="F25" s="51" t="s">
        <v>1039</v>
      </c>
      <c r="G25" s="51" t="s">
        <v>43</v>
      </c>
      <c r="H25" s="53" t="s">
        <v>174</v>
      </c>
      <c r="I25" s="50" t="s">
        <v>69</v>
      </c>
      <c r="J25" s="50" t="s">
        <v>612</v>
      </c>
      <c r="K25" s="55"/>
      <c r="L25" s="51" t="s">
        <v>58</v>
      </c>
      <c r="M25" s="51" t="s">
        <v>175</v>
      </c>
      <c r="N25" s="51" t="s">
        <v>176</v>
      </c>
      <c r="O25" s="51" t="s">
        <v>177</v>
      </c>
    </row>
    <row r="26" spans="1:15" hidden="1" x14ac:dyDescent="0.2">
      <c r="A26" s="50">
        <v>26</v>
      </c>
      <c r="B26" s="193" t="s">
        <v>83</v>
      </c>
      <c r="C26" s="58" t="s">
        <v>73</v>
      </c>
      <c r="D26" s="59">
        <v>1</v>
      </c>
      <c r="E26" s="51" t="s">
        <v>178</v>
      </c>
      <c r="F26" s="51" t="s">
        <v>179</v>
      </c>
      <c r="G26" s="51" t="s">
        <v>67</v>
      </c>
      <c r="H26" s="53" t="s">
        <v>180</v>
      </c>
      <c r="I26" s="50" t="s">
        <v>57</v>
      </c>
      <c r="J26" s="50" t="s">
        <v>661</v>
      </c>
      <c r="K26" s="55"/>
      <c r="L26" s="51" t="s">
        <v>58</v>
      </c>
      <c r="M26" s="51" t="s">
        <v>181</v>
      </c>
      <c r="N26" s="51" t="s">
        <v>88</v>
      </c>
      <c r="O26" s="51" t="s">
        <v>89</v>
      </c>
    </row>
    <row r="27" spans="1:15" hidden="1" x14ac:dyDescent="0.2">
      <c r="A27" s="50">
        <v>27</v>
      </c>
      <c r="B27" s="193" t="s">
        <v>172</v>
      </c>
      <c r="C27" s="57" t="s">
        <v>63</v>
      </c>
      <c r="D27" s="51" t="s">
        <v>40</v>
      </c>
      <c r="E27" s="193" t="s">
        <v>182</v>
      </c>
      <c r="F27" s="193" t="s">
        <v>183</v>
      </c>
      <c r="G27" s="51" t="s">
        <v>67</v>
      </c>
      <c r="H27" s="53" t="s">
        <v>184</v>
      </c>
      <c r="I27" s="50" t="s">
        <v>46</v>
      </c>
      <c r="J27" s="50" t="s">
        <v>567</v>
      </c>
      <c r="K27" s="55"/>
      <c r="L27" s="51" t="s">
        <v>58</v>
      </c>
      <c r="M27" s="51" t="s">
        <v>185</v>
      </c>
      <c r="N27" s="51" t="s">
        <v>176</v>
      </c>
      <c r="O27" s="51" t="s">
        <v>177</v>
      </c>
    </row>
    <row r="28" spans="1:15" hidden="1" x14ac:dyDescent="0.2">
      <c r="A28" s="50">
        <v>28</v>
      </c>
      <c r="B28" s="193" t="s">
        <v>103</v>
      </c>
      <c r="C28" s="52" t="s">
        <v>39</v>
      </c>
      <c r="D28" s="51" t="s">
        <v>40</v>
      </c>
      <c r="E28" s="51" t="s">
        <v>186</v>
      </c>
      <c r="F28" s="51" t="s">
        <v>187</v>
      </c>
      <c r="G28" s="51" t="s">
        <v>67</v>
      </c>
      <c r="H28" s="53" t="s">
        <v>68</v>
      </c>
      <c r="I28" s="50" t="s">
        <v>45</v>
      </c>
      <c r="J28" s="50" t="s">
        <v>595</v>
      </c>
      <c r="K28" s="55"/>
      <c r="L28" s="51" t="s">
        <v>58</v>
      </c>
      <c r="M28" s="51" t="s">
        <v>188</v>
      </c>
      <c r="N28" s="51" t="s">
        <v>108</v>
      </c>
      <c r="O28" s="51" t="s">
        <v>109</v>
      </c>
    </row>
    <row r="29" spans="1:15" hidden="1" x14ac:dyDescent="0.2">
      <c r="A29" s="50">
        <v>29</v>
      </c>
      <c r="B29" s="193" t="s">
        <v>189</v>
      </c>
      <c r="C29" s="57" t="s">
        <v>63</v>
      </c>
      <c r="D29" s="51" t="s">
        <v>40</v>
      </c>
      <c r="E29" s="51" t="s">
        <v>190</v>
      </c>
      <c r="F29" s="51" t="s">
        <v>191</v>
      </c>
      <c r="G29" s="51" t="s">
        <v>67</v>
      </c>
      <c r="H29" s="53" t="s">
        <v>192</v>
      </c>
      <c r="I29" s="50" t="s">
        <v>57</v>
      </c>
      <c r="J29" s="50" t="s">
        <v>581</v>
      </c>
      <c r="K29" s="55"/>
      <c r="L29" s="51" t="s">
        <v>58</v>
      </c>
      <c r="M29" s="51" t="s">
        <v>193</v>
      </c>
      <c r="N29" s="51" t="s">
        <v>194</v>
      </c>
      <c r="O29" s="51" t="s">
        <v>195</v>
      </c>
    </row>
    <row r="30" spans="1:15" hidden="1" x14ac:dyDescent="0.2">
      <c r="A30" s="50">
        <v>30</v>
      </c>
      <c r="B30" s="193" t="s">
        <v>103</v>
      </c>
      <c r="C30" s="57" t="s">
        <v>63</v>
      </c>
      <c r="D30" s="51" t="s">
        <v>40</v>
      </c>
      <c r="E30" s="51" t="s">
        <v>196</v>
      </c>
      <c r="F30" s="51" t="s">
        <v>197</v>
      </c>
      <c r="G30" s="51" t="s">
        <v>43</v>
      </c>
      <c r="H30" s="53" t="s">
        <v>198</v>
      </c>
      <c r="I30" s="50" t="s">
        <v>57</v>
      </c>
      <c r="J30" s="50" t="s">
        <v>624</v>
      </c>
      <c r="K30" s="55"/>
      <c r="L30" s="51" t="s">
        <v>58</v>
      </c>
      <c r="M30" s="51" t="s">
        <v>199</v>
      </c>
      <c r="N30" s="51" t="s">
        <v>108</v>
      </c>
      <c r="O30" s="51" t="s">
        <v>109</v>
      </c>
    </row>
    <row r="31" spans="1:15" hidden="1" x14ac:dyDescent="0.2">
      <c r="A31" s="50">
        <v>31</v>
      </c>
      <c r="B31" s="193" t="s">
        <v>189</v>
      </c>
      <c r="C31" s="57" t="s">
        <v>63</v>
      </c>
      <c r="D31" s="51" t="s">
        <v>40</v>
      </c>
      <c r="E31" s="51" t="s">
        <v>200</v>
      </c>
      <c r="F31" s="51" t="s">
        <v>201</v>
      </c>
      <c r="G31" s="51" t="s">
        <v>67</v>
      </c>
      <c r="H31" s="53" t="s">
        <v>202</v>
      </c>
      <c r="I31" s="50" t="s">
        <v>46</v>
      </c>
      <c r="J31" s="50" t="s">
        <v>583</v>
      </c>
      <c r="K31" s="55"/>
      <c r="L31" s="51" t="s">
        <v>58</v>
      </c>
      <c r="M31" s="51" t="s">
        <v>203</v>
      </c>
      <c r="N31" s="51" t="s">
        <v>194</v>
      </c>
      <c r="O31" s="51" t="s">
        <v>195</v>
      </c>
    </row>
    <row r="32" spans="1:15" hidden="1" x14ac:dyDescent="0.2">
      <c r="A32" s="50">
        <v>32</v>
      </c>
      <c r="B32" s="193" t="s">
        <v>38</v>
      </c>
      <c r="C32" s="58" t="s">
        <v>73</v>
      </c>
      <c r="D32" s="51" t="s">
        <v>40</v>
      </c>
      <c r="E32" s="51" t="s">
        <v>204</v>
      </c>
      <c r="F32" s="51" t="s">
        <v>205</v>
      </c>
      <c r="G32" s="51" t="s">
        <v>55</v>
      </c>
      <c r="H32" s="53" t="s">
        <v>206</v>
      </c>
      <c r="I32" s="50" t="s">
        <v>46</v>
      </c>
      <c r="J32" s="50" t="s">
        <v>642</v>
      </c>
      <c r="K32" s="55"/>
      <c r="L32" s="51" t="s">
        <v>58</v>
      </c>
      <c r="M32" s="51" t="s">
        <v>207</v>
      </c>
      <c r="N32" s="51" t="s">
        <v>49</v>
      </c>
      <c r="O32" s="51" t="s">
        <v>50</v>
      </c>
    </row>
    <row r="33" spans="1:15" hidden="1" x14ac:dyDescent="0.2">
      <c r="A33" s="50">
        <v>33</v>
      </c>
      <c r="B33" s="193" t="s">
        <v>172</v>
      </c>
      <c r="C33" s="57" t="s">
        <v>63</v>
      </c>
      <c r="D33" s="51" t="s">
        <v>40</v>
      </c>
      <c r="E33" s="193" t="s">
        <v>208</v>
      </c>
      <c r="F33" s="193" t="s">
        <v>209</v>
      </c>
      <c r="G33" s="51" t="s">
        <v>67</v>
      </c>
      <c r="H33" s="53" t="s">
        <v>210</v>
      </c>
      <c r="I33" s="50" t="s">
        <v>57</v>
      </c>
      <c r="J33" s="50" t="s">
        <v>568</v>
      </c>
      <c r="K33" s="55"/>
      <c r="L33" s="51" t="s">
        <v>58</v>
      </c>
      <c r="M33" s="51" t="s">
        <v>211</v>
      </c>
      <c r="N33" s="51" t="s">
        <v>176</v>
      </c>
      <c r="O33" s="51" t="s">
        <v>177</v>
      </c>
    </row>
    <row r="34" spans="1:15" hidden="1" x14ac:dyDescent="0.2">
      <c r="A34" s="50">
        <v>34</v>
      </c>
      <c r="B34" s="193" t="s">
        <v>189</v>
      </c>
      <c r="C34" s="57" t="s">
        <v>63</v>
      </c>
      <c r="D34" s="51" t="s">
        <v>40</v>
      </c>
      <c r="E34" s="51" t="s">
        <v>212</v>
      </c>
      <c r="F34" s="51" t="s">
        <v>213</v>
      </c>
      <c r="G34" s="51" t="s">
        <v>43</v>
      </c>
      <c r="H34" s="53" t="s">
        <v>214</v>
      </c>
      <c r="I34" s="50" t="s">
        <v>45</v>
      </c>
      <c r="J34" s="50" t="s">
        <v>585</v>
      </c>
      <c r="K34" s="55"/>
      <c r="L34" s="51" t="s">
        <v>58</v>
      </c>
      <c r="M34" s="51" t="s">
        <v>215</v>
      </c>
      <c r="N34" s="51" t="s">
        <v>194</v>
      </c>
      <c r="O34" s="51" t="s">
        <v>195</v>
      </c>
    </row>
    <row r="35" spans="1:15" hidden="1" x14ac:dyDescent="0.2">
      <c r="A35" s="50">
        <v>35</v>
      </c>
      <c r="B35" s="193" t="s">
        <v>216</v>
      </c>
      <c r="C35" s="58" t="s">
        <v>73</v>
      </c>
      <c r="D35" s="59">
        <v>2</v>
      </c>
      <c r="E35" s="51" t="s">
        <v>217</v>
      </c>
      <c r="F35" s="51" t="s">
        <v>218</v>
      </c>
      <c r="G35" s="51" t="s">
        <v>43</v>
      </c>
      <c r="H35" s="53" t="s">
        <v>219</v>
      </c>
      <c r="I35" s="50" t="s">
        <v>45</v>
      </c>
      <c r="J35" s="50" t="s">
        <v>666</v>
      </c>
      <c r="K35" s="55"/>
      <c r="L35" s="51" t="s">
        <v>58</v>
      </c>
      <c r="M35" s="51" t="s">
        <v>220</v>
      </c>
      <c r="N35" s="51" t="s">
        <v>88</v>
      </c>
      <c r="O35" s="51" t="s">
        <v>89</v>
      </c>
    </row>
    <row r="36" spans="1:15" hidden="1" x14ac:dyDescent="0.2">
      <c r="A36" s="50">
        <v>36</v>
      </c>
      <c r="B36" s="193" t="s">
        <v>38</v>
      </c>
      <c r="C36" s="58" t="s">
        <v>73</v>
      </c>
      <c r="D36" s="51" t="s">
        <v>40</v>
      </c>
      <c r="E36" s="51" t="s">
        <v>221</v>
      </c>
      <c r="F36" s="51" t="s">
        <v>222</v>
      </c>
      <c r="G36" s="51" t="s">
        <v>55</v>
      </c>
      <c r="H36" s="53" t="s">
        <v>223</v>
      </c>
      <c r="I36" s="50" t="s">
        <v>45</v>
      </c>
      <c r="J36" s="50" t="s">
        <v>644</v>
      </c>
      <c r="K36" s="55"/>
      <c r="L36" s="51" t="s">
        <v>58</v>
      </c>
      <c r="M36" s="51" t="s">
        <v>224</v>
      </c>
      <c r="N36" s="51" t="s">
        <v>49</v>
      </c>
      <c r="O36" s="51" t="s">
        <v>50</v>
      </c>
    </row>
    <row r="37" spans="1:15" hidden="1" x14ac:dyDescent="0.2">
      <c r="A37" s="50">
        <v>38</v>
      </c>
      <c r="B37" s="193" t="s">
        <v>83</v>
      </c>
      <c r="C37" s="58" t="s">
        <v>73</v>
      </c>
      <c r="D37" s="59">
        <v>1</v>
      </c>
      <c r="E37" s="51" t="s">
        <v>228</v>
      </c>
      <c r="F37" s="51" t="s">
        <v>229</v>
      </c>
      <c r="G37" s="51" t="s">
        <v>55</v>
      </c>
      <c r="H37" s="53" t="s">
        <v>230</v>
      </c>
      <c r="I37" s="50" t="s">
        <v>46</v>
      </c>
      <c r="J37" s="50" t="s">
        <v>662</v>
      </c>
      <c r="K37" s="55"/>
      <c r="L37" s="51" t="s">
        <v>58</v>
      </c>
      <c r="M37" s="51" t="s">
        <v>231</v>
      </c>
      <c r="N37" s="51" t="s">
        <v>88</v>
      </c>
      <c r="O37" s="51" t="s">
        <v>89</v>
      </c>
    </row>
    <row r="38" spans="1:15" hidden="1" x14ac:dyDescent="0.2">
      <c r="A38" s="50">
        <v>39</v>
      </c>
      <c r="B38" s="193" t="s">
        <v>103</v>
      </c>
      <c r="C38" s="58" t="s">
        <v>73</v>
      </c>
      <c r="D38" s="51" t="s">
        <v>40</v>
      </c>
      <c r="E38" s="51" t="s">
        <v>232</v>
      </c>
      <c r="F38" s="51" t="s">
        <v>233</v>
      </c>
      <c r="G38" s="51" t="s">
        <v>76</v>
      </c>
      <c r="H38" s="53" t="s">
        <v>234</v>
      </c>
      <c r="I38" s="50" t="s">
        <v>45</v>
      </c>
      <c r="J38" s="50" t="s">
        <v>595</v>
      </c>
      <c r="K38" s="55"/>
      <c r="L38" s="51" t="s">
        <v>58</v>
      </c>
      <c r="M38" s="51" t="s">
        <v>235</v>
      </c>
      <c r="N38" s="51" t="s">
        <v>108</v>
      </c>
      <c r="O38" s="51" t="s">
        <v>109</v>
      </c>
    </row>
    <row r="39" spans="1:15" hidden="1" x14ac:dyDescent="0.2">
      <c r="A39" s="50">
        <v>40</v>
      </c>
      <c r="B39" s="193" t="s">
        <v>83</v>
      </c>
      <c r="C39" s="58" t="s">
        <v>73</v>
      </c>
      <c r="D39" s="59">
        <v>1</v>
      </c>
      <c r="E39" s="51" t="s">
        <v>236</v>
      </c>
      <c r="F39" s="51" t="s">
        <v>237</v>
      </c>
      <c r="G39" s="51" t="s">
        <v>76</v>
      </c>
      <c r="H39" s="53" t="s">
        <v>238</v>
      </c>
      <c r="I39" s="50" t="s">
        <v>45</v>
      </c>
      <c r="J39" s="50" t="s">
        <v>664</v>
      </c>
      <c r="K39" s="55"/>
      <c r="L39" s="51" t="s">
        <v>58</v>
      </c>
      <c r="M39" s="51" t="s">
        <v>239</v>
      </c>
      <c r="N39" s="51" t="s">
        <v>88</v>
      </c>
      <c r="O39" s="51" t="s">
        <v>89</v>
      </c>
    </row>
    <row r="40" spans="1:15" hidden="1" x14ac:dyDescent="0.2">
      <c r="A40" s="50">
        <v>41</v>
      </c>
      <c r="B40" s="193" t="s">
        <v>216</v>
      </c>
      <c r="C40" s="58" t="s">
        <v>73</v>
      </c>
      <c r="D40" s="59">
        <v>2</v>
      </c>
      <c r="E40" s="51" t="s">
        <v>240</v>
      </c>
      <c r="F40" s="51" t="s">
        <v>241</v>
      </c>
      <c r="G40" s="51" t="s">
        <v>55</v>
      </c>
      <c r="H40" s="53" t="s">
        <v>242</v>
      </c>
      <c r="I40" s="50" t="s">
        <v>46</v>
      </c>
      <c r="J40" s="50" t="s">
        <v>668</v>
      </c>
      <c r="K40" s="55"/>
      <c r="L40" s="51" t="s">
        <v>58</v>
      </c>
      <c r="M40" s="51" t="s">
        <v>243</v>
      </c>
      <c r="N40" s="51" t="s">
        <v>88</v>
      </c>
      <c r="O40" s="51" t="s">
        <v>89</v>
      </c>
    </row>
    <row r="41" spans="1:15" hidden="1" x14ac:dyDescent="0.2">
      <c r="A41" s="50">
        <v>42</v>
      </c>
      <c r="B41" s="51" t="s">
        <v>244</v>
      </c>
      <c r="C41" s="52" t="s">
        <v>39</v>
      </c>
      <c r="D41" s="51" t="s">
        <v>40</v>
      </c>
      <c r="E41" s="51" t="s">
        <v>245</v>
      </c>
      <c r="F41" s="51" t="s">
        <v>246</v>
      </c>
      <c r="G41" s="51" t="s">
        <v>43</v>
      </c>
      <c r="H41" s="53" t="s">
        <v>247</v>
      </c>
      <c r="I41" s="50" t="s">
        <v>45</v>
      </c>
      <c r="J41" s="50" t="s">
        <v>680</v>
      </c>
      <c r="K41" s="55"/>
      <c r="L41" s="51" t="s">
        <v>58</v>
      </c>
      <c r="M41" s="51" t="s">
        <v>248</v>
      </c>
      <c r="N41" s="51" t="s">
        <v>147</v>
      </c>
      <c r="O41" s="51" t="s">
        <v>148</v>
      </c>
    </row>
    <row r="42" spans="1:15" hidden="1" x14ac:dyDescent="0.2">
      <c r="A42" s="50">
        <v>43</v>
      </c>
      <c r="B42" s="193" t="s">
        <v>114</v>
      </c>
      <c r="C42" s="57" t="s">
        <v>63</v>
      </c>
      <c r="D42" s="51" t="s">
        <v>115</v>
      </c>
      <c r="E42" s="51" t="s">
        <v>249</v>
      </c>
      <c r="F42" s="51" t="s">
        <v>250</v>
      </c>
      <c r="G42" s="51" t="s">
        <v>43</v>
      </c>
      <c r="H42" s="53" t="s">
        <v>162</v>
      </c>
      <c r="I42" s="50" t="s">
        <v>57</v>
      </c>
      <c r="J42" s="50" t="s">
        <v>613</v>
      </c>
      <c r="K42" s="55"/>
      <c r="L42" s="51" t="s">
        <v>58</v>
      </c>
      <c r="M42" s="51" t="s">
        <v>251</v>
      </c>
      <c r="N42" s="51" t="s">
        <v>71</v>
      </c>
      <c r="O42" s="51" t="s">
        <v>72</v>
      </c>
    </row>
    <row r="43" spans="1:15" hidden="1" x14ac:dyDescent="0.2">
      <c r="A43" s="50">
        <v>44</v>
      </c>
      <c r="B43" s="193" t="s">
        <v>103</v>
      </c>
      <c r="C43" s="57" t="s">
        <v>63</v>
      </c>
      <c r="D43" s="51" t="s">
        <v>40</v>
      </c>
      <c r="E43" s="51" t="s">
        <v>252</v>
      </c>
      <c r="F43" s="51" t="s">
        <v>253</v>
      </c>
      <c r="G43" s="51" t="s">
        <v>67</v>
      </c>
      <c r="H43" s="53" t="s">
        <v>254</v>
      </c>
      <c r="I43" s="50" t="s">
        <v>46</v>
      </c>
      <c r="J43" s="50" t="s">
        <v>615</v>
      </c>
      <c r="K43" s="55"/>
      <c r="L43" s="51" t="s">
        <v>58</v>
      </c>
      <c r="M43" s="51" t="s">
        <v>255</v>
      </c>
      <c r="N43" s="51" t="s">
        <v>108</v>
      </c>
      <c r="O43" s="51" t="s">
        <v>109</v>
      </c>
    </row>
    <row r="44" spans="1:15" hidden="1" x14ac:dyDescent="0.2">
      <c r="A44" s="50">
        <v>45</v>
      </c>
      <c r="B44" s="193" t="s">
        <v>90</v>
      </c>
      <c r="C44" s="57" t="s">
        <v>63</v>
      </c>
      <c r="D44" s="59"/>
      <c r="E44" s="51" t="s">
        <v>256</v>
      </c>
      <c r="F44" s="51" t="s">
        <v>257</v>
      </c>
      <c r="G44" s="51" t="s">
        <v>55</v>
      </c>
      <c r="H44" s="53" t="s">
        <v>258</v>
      </c>
      <c r="I44" s="50" t="s">
        <v>57</v>
      </c>
      <c r="J44" s="50" t="s">
        <v>575</v>
      </c>
      <c r="K44" s="55"/>
      <c r="L44" s="51" t="s">
        <v>58</v>
      </c>
      <c r="M44" s="51" t="s">
        <v>259</v>
      </c>
      <c r="N44" s="51" t="s">
        <v>88</v>
      </c>
      <c r="O44" s="51" t="s">
        <v>89</v>
      </c>
    </row>
    <row r="45" spans="1:15" x14ac:dyDescent="0.2">
      <c r="A45" s="50">
        <v>46</v>
      </c>
      <c r="B45" s="193" t="s">
        <v>51</v>
      </c>
      <c r="C45" s="56" t="s">
        <v>52</v>
      </c>
      <c r="D45" s="51" t="s">
        <v>40</v>
      </c>
      <c r="E45" s="51" t="s">
        <v>260</v>
      </c>
      <c r="F45" s="51" t="s">
        <v>261</v>
      </c>
      <c r="G45" s="51" t="s">
        <v>55</v>
      </c>
      <c r="H45" s="53" t="s">
        <v>262</v>
      </c>
      <c r="I45" s="50" t="s">
        <v>69</v>
      </c>
      <c r="J45" s="50" t="s">
        <v>724</v>
      </c>
      <c r="K45" s="55"/>
      <c r="L45" s="51" t="s">
        <v>58</v>
      </c>
      <c r="M45" s="51" t="s">
        <v>263</v>
      </c>
      <c r="N45" s="51" t="s">
        <v>60</v>
      </c>
      <c r="O45" s="51" t="s">
        <v>61</v>
      </c>
    </row>
    <row r="46" spans="1:15" hidden="1" x14ac:dyDescent="0.2">
      <c r="A46" s="50">
        <v>47</v>
      </c>
      <c r="B46" s="193" t="s">
        <v>96</v>
      </c>
      <c r="C46" s="56" t="s">
        <v>52</v>
      </c>
      <c r="D46" s="51" t="s">
        <v>40</v>
      </c>
      <c r="E46" s="51" t="s">
        <v>264</v>
      </c>
      <c r="F46" s="51" t="s">
        <v>265</v>
      </c>
      <c r="G46" s="51" t="s">
        <v>55</v>
      </c>
      <c r="H46" s="53" t="s">
        <v>266</v>
      </c>
      <c r="I46" s="50" t="s">
        <v>46</v>
      </c>
      <c r="J46" s="50" t="s">
        <v>677</v>
      </c>
      <c r="K46" s="55"/>
      <c r="L46" s="51" t="s">
        <v>58</v>
      </c>
      <c r="M46" s="51" t="s">
        <v>267</v>
      </c>
      <c r="N46" s="51" t="s">
        <v>101</v>
      </c>
      <c r="O46" s="51" t="s">
        <v>102</v>
      </c>
    </row>
    <row r="47" spans="1:15" hidden="1" x14ac:dyDescent="0.2">
      <c r="A47" s="50">
        <v>48</v>
      </c>
      <c r="B47" s="193" t="s">
        <v>38</v>
      </c>
      <c r="C47" s="57" t="s">
        <v>63</v>
      </c>
      <c r="D47" s="51" t="s">
        <v>40</v>
      </c>
      <c r="E47" s="51" t="s">
        <v>268</v>
      </c>
      <c r="F47" s="51" t="s">
        <v>269</v>
      </c>
      <c r="G47" s="51" t="s">
        <v>43</v>
      </c>
      <c r="H47" s="53" t="s">
        <v>270</v>
      </c>
      <c r="I47" s="50" t="s">
        <v>57</v>
      </c>
      <c r="J47" s="50" t="s">
        <v>553</v>
      </c>
      <c r="K47" s="55"/>
      <c r="L47" s="51" t="s">
        <v>58</v>
      </c>
      <c r="M47" s="51" t="s">
        <v>271</v>
      </c>
      <c r="N47" s="51" t="s">
        <v>49</v>
      </c>
      <c r="O47" s="51" t="s">
        <v>50</v>
      </c>
    </row>
    <row r="48" spans="1:15" hidden="1" x14ac:dyDescent="0.2">
      <c r="A48" s="50">
        <v>49</v>
      </c>
      <c r="B48" s="193" t="s">
        <v>83</v>
      </c>
      <c r="C48" s="58" t="s">
        <v>73</v>
      </c>
      <c r="D48" s="59"/>
      <c r="E48" s="51" t="s">
        <v>272</v>
      </c>
      <c r="F48" s="51" t="s">
        <v>273</v>
      </c>
      <c r="G48" s="51" t="s">
        <v>67</v>
      </c>
      <c r="H48" s="53" t="s">
        <v>274</v>
      </c>
      <c r="I48" s="50" t="s">
        <v>57</v>
      </c>
      <c r="J48" s="50" t="s">
        <v>997</v>
      </c>
      <c r="K48" s="55"/>
      <c r="L48" s="51" t="s">
        <v>58</v>
      </c>
      <c r="M48" s="51" t="s">
        <v>275</v>
      </c>
      <c r="N48" s="51" t="s">
        <v>88</v>
      </c>
      <c r="O48" s="51" t="s">
        <v>89</v>
      </c>
    </row>
    <row r="49" spans="1:15" x14ac:dyDescent="0.2">
      <c r="A49" s="50">
        <v>50</v>
      </c>
      <c r="B49" s="193" t="s">
        <v>51</v>
      </c>
      <c r="C49" s="56" t="s">
        <v>52</v>
      </c>
      <c r="D49" s="51" t="s">
        <v>40</v>
      </c>
      <c r="E49" s="51" t="s">
        <v>276</v>
      </c>
      <c r="F49" s="51" t="s">
        <v>277</v>
      </c>
      <c r="G49" s="51" t="s">
        <v>76</v>
      </c>
      <c r="H49" s="53" t="s">
        <v>278</v>
      </c>
      <c r="I49" s="50" t="s">
        <v>69</v>
      </c>
      <c r="J49" s="50" t="s">
        <v>674</v>
      </c>
      <c r="K49" s="55"/>
      <c r="L49" s="51" t="s">
        <v>58</v>
      </c>
      <c r="M49" s="51" t="s">
        <v>279</v>
      </c>
      <c r="N49" s="51" t="s">
        <v>60</v>
      </c>
      <c r="O49" s="51" t="s">
        <v>61</v>
      </c>
    </row>
    <row r="50" spans="1:15" hidden="1" x14ac:dyDescent="0.2">
      <c r="A50" s="50">
        <v>51</v>
      </c>
      <c r="B50" s="193" t="s">
        <v>244</v>
      </c>
      <c r="C50" s="58" t="s">
        <v>73</v>
      </c>
      <c r="D50" s="51" t="s">
        <v>40</v>
      </c>
      <c r="E50" s="51" t="s">
        <v>1054</v>
      </c>
      <c r="F50" s="51" t="s">
        <v>1055</v>
      </c>
      <c r="G50" s="51" t="s">
        <v>55</v>
      </c>
      <c r="H50" s="53" t="s">
        <v>280</v>
      </c>
      <c r="I50" s="50" t="s">
        <v>45</v>
      </c>
      <c r="J50" s="50" t="s">
        <v>1056</v>
      </c>
      <c r="K50" s="55"/>
      <c r="L50" s="51" t="s">
        <v>58</v>
      </c>
      <c r="M50" s="51" t="s">
        <v>281</v>
      </c>
      <c r="N50" s="51" t="s">
        <v>147</v>
      </c>
      <c r="O50" s="51" t="s">
        <v>148</v>
      </c>
    </row>
    <row r="51" spans="1:15" hidden="1" x14ac:dyDescent="0.2">
      <c r="A51" s="50">
        <v>52</v>
      </c>
      <c r="B51" s="193" t="s">
        <v>124</v>
      </c>
      <c r="C51" s="57" t="s">
        <v>63</v>
      </c>
      <c r="D51" s="51" t="s">
        <v>125</v>
      </c>
      <c r="E51" s="51" t="s">
        <v>282</v>
      </c>
      <c r="F51" s="51" t="s">
        <v>283</v>
      </c>
      <c r="G51" s="51" t="s">
        <v>43</v>
      </c>
      <c r="H51" s="53" t="s">
        <v>284</v>
      </c>
      <c r="I51" s="50" t="s">
        <v>45</v>
      </c>
      <c r="J51" s="50" t="s">
        <v>605</v>
      </c>
      <c r="K51" s="55"/>
      <c r="L51" s="51" t="s">
        <v>58</v>
      </c>
      <c r="M51" s="51" t="s">
        <v>285</v>
      </c>
      <c r="N51" s="51" t="s">
        <v>101</v>
      </c>
      <c r="O51" s="51" t="s">
        <v>102</v>
      </c>
    </row>
    <row r="52" spans="1:15" hidden="1" x14ac:dyDescent="0.2">
      <c r="A52" s="50">
        <v>53</v>
      </c>
      <c r="B52" s="193" t="s">
        <v>96</v>
      </c>
      <c r="C52" s="57" t="s">
        <v>63</v>
      </c>
      <c r="D52" s="51" t="s">
        <v>40</v>
      </c>
      <c r="E52" s="51" t="s">
        <v>286</v>
      </c>
      <c r="F52" s="51" t="s">
        <v>287</v>
      </c>
      <c r="G52" s="51" t="s">
        <v>43</v>
      </c>
      <c r="H52" s="53" t="s">
        <v>288</v>
      </c>
      <c r="I52" s="50" t="s">
        <v>46</v>
      </c>
      <c r="J52" s="50" t="s">
        <v>595</v>
      </c>
      <c r="K52" s="55"/>
      <c r="L52" s="51" t="s">
        <v>58</v>
      </c>
      <c r="M52" s="51" t="s">
        <v>289</v>
      </c>
      <c r="N52" s="51" t="s">
        <v>101</v>
      </c>
      <c r="O52" s="51" t="s">
        <v>102</v>
      </c>
    </row>
    <row r="53" spans="1:15" x14ac:dyDescent="0.2">
      <c r="A53" s="50">
        <v>54</v>
      </c>
      <c r="B53" s="193" t="s">
        <v>96</v>
      </c>
      <c r="C53" s="56" t="s">
        <v>52</v>
      </c>
      <c r="D53" s="51" t="s">
        <v>40</v>
      </c>
      <c r="E53" s="51" t="s">
        <v>290</v>
      </c>
      <c r="F53" s="51" t="s">
        <v>237</v>
      </c>
      <c r="G53" s="51" t="s">
        <v>76</v>
      </c>
      <c r="H53" s="53" t="s">
        <v>291</v>
      </c>
      <c r="I53" s="50" t="s">
        <v>69</v>
      </c>
      <c r="J53" s="50" t="s">
        <v>732</v>
      </c>
      <c r="K53" s="55"/>
      <c r="L53" s="51" t="s">
        <v>58</v>
      </c>
      <c r="M53" s="51" t="s">
        <v>292</v>
      </c>
      <c r="N53" s="51" t="s">
        <v>101</v>
      </c>
      <c r="O53" s="51" t="s">
        <v>102</v>
      </c>
    </row>
    <row r="54" spans="1:15" hidden="1" x14ac:dyDescent="0.2">
      <c r="A54" s="50">
        <v>55</v>
      </c>
      <c r="B54" s="193" t="s">
        <v>38</v>
      </c>
      <c r="C54" s="58" t="s">
        <v>73</v>
      </c>
      <c r="D54" s="51" t="s">
        <v>40</v>
      </c>
      <c r="E54" s="51" t="s">
        <v>293</v>
      </c>
      <c r="F54" s="51" t="s">
        <v>294</v>
      </c>
      <c r="G54" s="51" t="s">
        <v>55</v>
      </c>
      <c r="H54" s="53" t="s">
        <v>295</v>
      </c>
      <c r="I54" s="50" t="s">
        <v>46</v>
      </c>
      <c r="J54" s="50" t="s">
        <v>646</v>
      </c>
      <c r="K54" s="55"/>
      <c r="L54" s="51" t="s">
        <v>58</v>
      </c>
      <c r="M54" s="51" t="s">
        <v>296</v>
      </c>
      <c r="N54" s="51" t="s">
        <v>49</v>
      </c>
      <c r="O54" s="51" t="s">
        <v>50</v>
      </c>
    </row>
    <row r="55" spans="1:15" x14ac:dyDescent="0.2">
      <c r="A55" s="50">
        <v>56</v>
      </c>
      <c r="B55" s="193" t="s">
        <v>103</v>
      </c>
      <c r="C55" s="52" t="s">
        <v>39</v>
      </c>
      <c r="D55" s="51" t="s">
        <v>40</v>
      </c>
      <c r="E55" s="51" t="s">
        <v>297</v>
      </c>
      <c r="F55" s="51" t="s">
        <v>287</v>
      </c>
      <c r="G55" s="51" t="s">
        <v>43</v>
      </c>
      <c r="H55" s="53" t="s">
        <v>298</v>
      </c>
      <c r="I55" s="50" t="s">
        <v>69</v>
      </c>
      <c r="J55" s="50" t="s">
        <v>716</v>
      </c>
      <c r="K55" s="55"/>
      <c r="L55" s="51" t="s">
        <v>58</v>
      </c>
      <c r="M55" s="51" t="s">
        <v>299</v>
      </c>
      <c r="N55" s="51" t="s">
        <v>108</v>
      </c>
      <c r="O55" s="51" t="s">
        <v>109</v>
      </c>
    </row>
    <row r="56" spans="1:15" hidden="1" x14ac:dyDescent="0.2">
      <c r="A56" s="50">
        <v>57</v>
      </c>
      <c r="B56" s="193" t="s">
        <v>244</v>
      </c>
      <c r="C56" s="58" t="s">
        <v>73</v>
      </c>
      <c r="D56" s="51" t="s">
        <v>40</v>
      </c>
      <c r="E56" s="51" t="s">
        <v>300</v>
      </c>
      <c r="F56" s="51" t="s">
        <v>301</v>
      </c>
      <c r="G56" s="51" t="s">
        <v>76</v>
      </c>
      <c r="H56" s="53" t="s">
        <v>302</v>
      </c>
      <c r="I56" s="50" t="s">
        <v>46</v>
      </c>
      <c r="J56" s="50" t="s">
        <v>651</v>
      </c>
      <c r="K56" s="55"/>
      <c r="L56" s="51" t="s">
        <v>58</v>
      </c>
      <c r="M56" s="51" t="s">
        <v>303</v>
      </c>
      <c r="N56" s="51" t="s">
        <v>147</v>
      </c>
      <c r="O56" s="51" t="s">
        <v>148</v>
      </c>
    </row>
    <row r="57" spans="1:15" hidden="1" x14ac:dyDescent="0.2">
      <c r="A57" s="50">
        <v>58</v>
      </c>
      <c r="B57" s="193" t="s">
        <v>51</v>
      </c>
      <c r="C57" s="52" t="s">
        <v>39</v>
      </c>
      <c r="D57" s="51" t="s">
        <v>40</v>
      </c>
      <c r="E57" s="51" t="s">
        <v>304</v>
      </c>
      <c r="F57" s="51" t="s">
        <v>305</v>
      </c>
      <c r="G57" s="51" t="s">
        <v>43</v>
      </c>
      <c r="H57" s="53" t="s">
        <v>306</v>
      </c>
      <c r="I57" s="50" t="s">
        <v>46</v>
      </c>
      <c r="J57" s="50" t="s">
        <v>713</v>
      </c>
      <c r="K57" s="55"/>
      <c r="L57" s="51" t="s">
        <v>58</v>
      </c>
      <c r="M57" s="51" t="s">
        <v>307</v>
      </c>
      <c r="N57" s="51" t="s">
        <v>60</v>
      </c>
      <c r="O57" s="51" t="s">
        <v>61</v>
      </c>
    </row>
    <row r="58" spans="1:15" hidden="1" x14ac:dyDescent="0.2">
      <c r="A58" s="50">
        <v>59</v>
      </c>
      <c r="B58" s="193" t="s">
        <v>51</v>
      </c>
      <c r="C58" s="52" t="s">
        <v>39</v>
      </c>
      <c r="D58" s="51" t="s">
        <v>40</v>
      </c>
      <c r="E58" s="51" t="s">
        <v>304</v>
      </c>
      <c r="F58" s="51" t="s">
        <v>308</v>
      </c>
      <c r="G58" s="51" t="s">
        <v>43</v>
      </c>
      <c r="H58" s="53" t="s">
        <v>309</v>
      </c>
      <c r="I58" s="50" t="s">
        <v>57</v>
      </c>
      <c r="J58" s="50" t="s">
        <v>615</v>
      </c>
      <c r="K58" s="55"/>
      <c r="L58" s="51" t="s">
        <v>58</v>
      </c>
      <c r="M58" s="51" t="s">
        <v>310</v>
      </c>
      <c r="N58" s="51" t="s">
        <v>60</v>
      </c>
      <c r="O58" s="51" t="s">
        <v>61</v>
      </c>
    </row>
    <row r="59" spans="1:15" hidden="1" x14ac:dyDescent="0.2">
      <c r="A59" s="50">
        <v>60</v>
      </c>
      <c r="B59" s="193" t="s">
        <v>51</v>
      </c>
      <c r="C59" s="56" t="s">
        <v>52</v>
      </c>
      <c r="D59" s="51" t="s">
        <v>40</v>
      </c>
      <c r="E59" s="51" t="s">
        <v>311</v>
      </c>
      <c r="F59" s="51" t="s">
        <v>150</v>
      </c>
      <c r="G59" s="51" t="s">
        <v>76</v>
      </c>
      <c r="H59" s="53" t="s">
        <v>230</v>
      </c>
      <c r="I59" s="50" t="s">
        <v>46</v>
      </c>
      <c r="J59" s="50" t="s">
        <v>725</v>
      </c>
      <c r="K59" s="55"/>
      <c r="L59" s="51" t="s">
        <v>58</v>
      </c>
      <c r="M59" s="51" t="s">
        <v>312</v>
      </c>
      <c r="N59" s="51" t="s">
        <v>60</v>
      </c>
      <c r="O59" s="51" t="s">
        <v>61</v>
      </c>
    </row>
    <row r="60" spans="1:15" x14ac:dyDescent="0.2">
      <c r="A60" s="50">
        <v>61</v>
      </c>
      <c r="B60" s="193" t="s">
        <v>189</v>
      </c>
      <c r="C60" s="57" t="s">
        <v>63</v>
      </c>
      <c r="D60" s="51" t="s">
        <v>40</v>
      </c>
      <c r="E60" s="51" t="s">
        <v>313</v>
      </c>
      <c r="F60" s="51" t="s">
        <v>314</v>
      </c>
      <c r="G60" s="51" t="s">
        <v>67</v>
      </c>
      <c r="H60" s="53" t="s">
        <v>315</v>
      </c>
      <c r="I60" s="50" t="s">
        <v>69</v>
      </c>
      <c r="J60" s="50" t="s">
        <v>587</v>
      </c>
      <c r="K60" s="55"/>
      <c r="L60" s="51" t="s">
        <v>58</v>
      </c>
      <c r="M60" s="51" t="s">
        <v>316</v>
      </c>
      <c r="N60" s="51" t="s">
        <v>194</v>
      </c>
      <c r="O60" s="51" t="s">
        <v>195</v>
      </c>
    </row>
    <row r="61" spans="1:15" hidden="1" x14ac:dyDescent="0.2">
      <c r="A61" s="50">
        <v>62</v>
      </c>
      <c r="B61" s="193" t="s">
        <v>124</v>
      </c>
      <c r="C61" s="56" t="s">
        <v>52</v>
      </c>
      <c r="D61" s="51" t="s">
        <v>125</v>
      </c>
      <c r="E61" s="51" t="s">
        <v>317</v>
      </c>
      <c r="F61" s="51" t="s">
        <v>161</v>
      </c>
      <c r="G61" s="51" t="s">
        <v>76</v>
      </c>
      <c r="H61" s="53" t="s">
        <v>318</v>
      </c>
      <c r="I61" s="50" t="s">
        <v>46</v>
      </c>
      <c r="J61" s="50" t="s">
        <v>724</v>
      </c>
      <c r="K61" s="55"/>
      <c r="L61" s="51" t="s">
        <v>58</v>
      </c>
      <c r="M61" s="51" t="s">
        <v>319</v>
      </c>
      <c r="N61" s="51" t="s">
        <v>101</v>
      </c>
      <c r="O61" s="51" t="s">
        <v>102</v>
      </c>
    </row>
    <row r="62" spans="1:15" x14ac:dyDescent="0.2">
      <c r="A62" s="50">
        <v>63</v>
      </c>
      <c r="B62" s="193" t="s">
        <v>114</v>
      </c>
      <c r="C62" s="57" t="s">
        <v>63</v>
      </c>
      <c r="D62" s="51" t="s">
        <v>115</v>
      </c>
      <c r="E62" s="51" t="s">
        <v>320</v>
      </c>
      <c r="F62" s="51" t="s">
        <v>321</v>
      </c>
      <c r="G62" s="51" t="s">
        <v>43</v>
      </c>
      <c r="H62" s="53" t="s">
        <v>322</v>
      </c>
      <c r="I62" s="50" t="s">
        <v>69</v>
      </c>
      <c r="J62" s="50" t="s">
        <v>614</v>
      </c>
      <c r="K62" s="55"/>
      <c r="L62" s="51" t="s">
        <v>58</v>
      </c>
      <c r="M62" s="51" t="s">
        <v>323</v>
      </c>
      <c r="N62" s="51" t="s">
        <v>71</v>
      </c>
      <c r="O62" s="51" t="s">
        <v>72</v>
      </c>
    </row>
    <row r="63" spans="1:15" hidden="1" x14ac:dyDescent="0.2">
      <c r="A63" s="50">
        <v>64</v>
      </c>
      <c r="B63" s="193" t="s">
        <v>103</v>
      </c>
      <c r="C63" s="52" t="s">
        <v>39</v>
      </c>
      <c r="D63" s="51" t="s">
        <v>40</v>
      </c>
      <c r="E63" s="51" t="s">
        <v>324</v>
      </c>
      <c r="F63" s="51" t="s">
        <v>325</v>
      </c>
      <c r="G63" s="51" t="s">
        <v>43</v>
      </c>
      <c r="H63" s="53" t="s">
        <v>326</v>
      </c>
      <c r="I63" s="50" t="s">
        <v>46</v>
      </c>
      <c r="J63" s="50" t="s">
        <v>620</v>
      </c>
      <c r="K63" s="55"/>
      <c r="L63" s="51" t="s">
        <v>58</v>
      </c>
      <c r="M63" s="51" t="s">
        <v>327</v>
      </c>
      <c r="N63" s="51" t="s">
        <v>108</v>
      </c>
      <c r="O63" s="51" t="s">
        <v>109</v>
      </c>
    </row>
    <row r="64" spans="1:15" hidden="1" x14ac:dyDescent="0.2">
      <c r="A64" s="50">
        <v>65</v>
      </c>
      <c r="B64" s="193" t="s">
        <v>103</v>
      </c>
      <c r="C64" s="58" t="s">
        <v>73</v>
      </c>
      <c r="D64" s="51" t="s">
        <v>40</v>
      </c>
      <c r="E64" s="51" t="s">
        <v>328</v>
      </c>
      <c r="F64" s="51" t="s">
        <v>250</v>
      </c>
      <c r="G64" s="51" t="s">
        <v>55</v>
      </c>
      <c r="H64" s="53" t="s">
        <v>329</v>
      </c>
      <c r="I64" s="50" t="s">
        <v>57</v>
      </c>
      <c r="J64" s="50" t="s">
        <v>676</v>
      </c>
      <c r="K64" s="55"/>
      <c r="L64" s="51" t="s">
        <v>58</v>
      </c>
      <c r="M64" s="51" t="s">
        <v>330</v>
      </c>
      <c r="N64" s="51" t="s">
        <v>108</v>
      </c>
      <c r="O64" s="51" t="s">
        <v>109</v>
      </c>
    </row>
    <row r="65" spans="1:15" x14ac:dyDescent="0.2">
      <c r="A65" s="50">
        <v>66</v>
      </c>
      <c r="B65" s="193" t="s">
        <v>90</v>
      </c>
      <c r="C65" s="57" t="s">
        <v>63</v>
      </c>
      <c r="D65" s="59"/>
      <c r="E65" s="51" t="s">
        <v>331</v>
      </c>
      <c r="F65" s="51" t="s">
        <v>332</v>
      </c>
      <c r="G65" s="51" t="s">
        <v>43</v>
      </c>
      <c r="H65" s="53" t="s">
        <v>333</v>
      </c>
      <c r="I65" s="50" t="s">
        <v>69</v>
      </c>
      <c r="J65" s="50" t="s">
        <v>577</v>
      </c>
      <c r="K65" s="55"/>
      <c r="L65" s="51" t="s">
        <v>58</v>
      </c>
      <c r="M65" s="51" t="s">
        <v>334</v>
      </c>
      <c r="N65" s="51" t="s">
        <v>88</v>
      </c>
      <c r="O65" s="51" t="s">
        <v>89</v>
      </c>
    </row>
    <row r="66" spans="1:15" hidden="1" x14ac:dyDescent="0.2">
      <c r="A66" s="50">
        <v>67</v>
      </c>
      <c r="B66" s="193" t="s">
        <v>38</v>
      </c>
      <c r="C66" s="58" t="s">
        <v>73</v>
      </c>
      <c r="D66" s="51" t="s">
        <v>40</v>
      </c>
      <c r="E66" s="51" t="s">
        <v>331</v>
      </c>
      <c r="F66" s="51" t="s">
        <v>335</v>
      </c>
      <c r="G66" s="51" t="s">
        <v>55</v>
      </c>
      <c r="H66" s="53" t="s">
        <v>336</v>
      </c>
      <c r="I66" s="50" t="s">
        <v>57</v>
      </c>
      <c r="J66" s="50" t="s">
        <v>648</v>
      </c>
      <c r="K66" s="55"/>
      <c r="L66" s="51" t="s">
        <v>58</v>
      </c>
      <c r="M66" s="51" t="s">
        <v>337</v>
      </c>
      <c r="N66" s="51" t="s">
        <v>49</v>
      </c>
      <c r="O66" s="51" t="s">
        <v>50</v>
      </c>
    </row>
    <row r="67" spans="1:15" x14ac:dyDescent="0.2">
      <c r="A67" s="50">
        <v>68</v>
      </c>
      <c r="B67" s="193" t="s">
        <v>244</v>
      </c>
      <c r="C67" s="58" t="s">
        <v>73</v>
      </c>
      <c r="D67" s="51" t="s">
        <v>40</v>
      </c>
      <c r="E67" s="51" t="s">
        <v>338</v>
      </c>
      <c r="F67" s="51" t="s">
        <v>273</v>
      </c>
      <c r="G67" s="51" t="s">
        <v>76</v>
      </c>
      <c r="H67" s="53" t="s">
        <v>339</v>
      </c>
      <c r="I67" s="50" t="s">
        <v>69</v>
      </c>
      <c r="J67" s="50" t="s">
        <v>1058</v>
      </c>
      <c r="K67" s="55"/>
      <c r="L67" s="51" t="s">
        <v>58</v>
      </c>
      <c r="M67" s="51" t="s">
        <v>340</v>
      </c>
      <c r="N67" s="51" t="s">
        <v>147</v>
      </c>
      <c r="O67" s="51" t="s">
        <v>148</v>
      </c>
    </row>
    <row r="68" spans="1:15" x14ac:dyDescent="0.2">
      <c r="A68" s="50">
        <v>69</v>
      </c>
      <c r="B68" s="193" t="s">
        <v>38</v>
      </c>
      <c r="C68" s="57" t="s">
        <v>63</v>
      </c>
      <c r="D68" s="51" t="s">
        <v>40</v>
      </c>
      <c r="E68" s="51" t="s">
        <v>341</v>
      </c>
      <c r="F68" s="51" t="s">
        <v>342</v>
      </c>
      <c r="G68" s="51" t="s">
        <v>43</v>
      </c>
      <c r="H68" s="53" t="s">
        <v>343</v>
      </c>
      <c r="I68" s="50" t="s">
        <v>69</v>
      </c>
      <c r="J68" s="50" t="s">
        <v>555</v>
      </c>
      <c r="K68" s="55"/>
      <c r="L68" s="51" t="s">
        <v>58</v>
      </c>
      <c r="M68" s="51" t="s">
        <v>344</v>
      </c>
      <c r="N68" s="51" t="s">
        <v>49</v>
      </c>
      <c r="O68" s="51" t="s">
        <v>50</v>
      </c>
    </row>
    <row r="69" spans="1:15" hidden="1" x14ac:dyDescent="0.2">
      <c r="A69" s="50">
        <v>70</v>
      </c>
      <c r="B69" s="193" t="s">
        <v>103</v>
      </c>
      <c r="C69" s="58" t="s">
        <v>73</v>
      </c>
      <c r="D69" s="51" t="s">
        <v>40</v>
      </c>
      <c r="E69" s="51" t="s">
        <v>345</v>
      </c>
      <c r="F69" s="51" t="s">
        <v>1045</v>
      </c>
      <c r="G69" s="51" t="s">
        <v>76</v>
      </c>
      <c r="H69" s="53" t="s">
        <v>346</v>
      </c>
      <c r="I69" s="50" t="s">
        <v>94</v>
      </c>
      <c r="J69" s="50" t="s">
        <v>717</v>
      </c>
      <c r="K69" s="55"/>
      <c r="L69" s="51" t="s">
        <v>58</v>
      </c>
      <c r="M69" s="51" t="s">
        <v>347</v>
      </c>
      <c r="N69" s="51" t="s">
        <v>108</v>
      </c>
      <c r="O69" s="51" t="s">
        <v>109</v>
      </c>
    </row>
    <row r="70" spans="1:15" hidden="1" x14ac:dyDescent="0.2">
      <c r="A70" s="50">
        <v>71</v>
      </c>
      <c r="B70" s="193" t="s">
        <v>103</v>
      </c>
      <c r="C70" s="52" t="s">
        <v>39</v>
      </c>
      <c r="D70" s="51" t="s">
        <v>40</v>
      </c>
      <c r="E70" s="51" t="s">
        <v>345</v>
      </c>
      <c r="F70" s="51" t="s">
        <v>1047</v>
      </c>
      <c r="G70" s="51" t="s">
        <v>76</v>
      </c>
      <c r="H70" s="53" t="s">
        <v>348</v>
      </c>
      <c r="I70" s="50" t="s">
        <v>94</v>
      </c>
      <c r="J70" s="50" t="s">
        <v>597</v>
      </c>
      <c r="K70" s="55"/>
      <c r="L70" s="51" t="s">
        <v>58</v>
      </c>
      <c r="M70" s="51" t="s">
        <v>349</v>
      </c>
      <c r="N70" s="51" t="s">
        <v>108</v>
      </c>
      <c r="O70" s="51" t="s">
        <v>109</v>
      </c>
    </row>
    <row r="71" spans="1:15" hidden="1" x14ac:dyDescent="0.2">
      <c r="A71" s="50">
        <v>72</v>
      </c>
      <c r="B71" s="193" t="s">
        <v>38</v>
      </c>
      <c r="C71" s="52" t="s">
        <v>39</v>
      </c>
      <c r="D71" s="51" t="s">
        <v>40</v>
      </c>
      <c r="E71" s="51" t="s">
        <v>350</v>
      </c>
      <c r="F71" s="51" t="s">
        <v>222</v>
      </c>
      <c r="G71" s="51" t="s">
        <v>43</v>
      </c>
      <c r="H71" s="53" t="s">
        <v>351</v>
      </c>
      <c r="I71" s="50" t="s">
        <v>94</v>
      </c>
      <c r="J71" s="50" t="s">
        <v>694</v>
      </c>
      <c r="K71" s="55"/>
      <c r="L71" s="51" t="s">
        <v>47</v>
      </c>
      <c r="M71" s="51" t="s">
        <v>352</v>
      </c>
      <c r="N71" s="51" t="s">
        <v>49</v>
      </c>
      <c r="O71" s="51" t="s">
        <v>50</v>
      </c>
    </row>
    <row r="72" spans="1:15" hidden="1" x14ac:dyDescent="0.2">
      <c r="A72" s="50">
        <v>73</v>
      </c>
      <c r="B72" s="193" t="s">
        <v>172</v>
      </c>
      <c r="C72" s="57" t="s">
        <v>63</v>
      </c>
      <c r="D72" s="51" t="s">
        <v>40</v>
      </c>
      <c r="E72" s="193" t="s">
        <v>353</v>
      </c>
      <c r="F72" s="193" t="s">
        <v>354</v>
      </c>
      <c r="G72" s="51" t="s">
        <v>67</v>
      </c>
      <c r="H72" s="53" t="s">
        <v>355</v>
      </c>
      <c r="I72" s="50" t="s">
        <v>57</v>
      </c>
      <c r="J72" s="50" t="s">
        <v>1041</v>
      </c>
      <c r="K72" s="55"/>
      <c r="L72" s="51" t="s">
        <v>58</v>
      </c>
      <c r="M72" s="51" t="s">
        <v>356</v>
      </c>
      <c r="N72" s="51" t="s">
        <v>176</v>
      </c>
      <c r="O72" s="51" t="s">
        <v>177</v>
      </c>
    </row>
    <row r="73" spans="1:15" hidden="1" x14ac:dyDescent="0.2">
      <c r="A73" s="50">
        <v>74</v>
      </c>
      <c r="B73" s="193" t="s">
        <v>62</v>
      </c>
      <c r="C73" s="57" t="s">
        <v>63</v>
      </c>
      <c r="D73" s="51" t="s">
        <v>64</v>
      </c>
      <c r="E73" s="51" t="s">
        <v>357</v>
      </c>
      <c r="F73" s="51" t="s">
        <v>358</v>
      </c>
      <c r="G73" s="51" t="s">
        <v>67</v>
      </c>
      <c r="H73" s="53" t="s">
        <v>359</v>
      </c>
      <c r="I73" s="50" t="s">
        <v>45</v>
      </c>
      <c r="J73" s="50" t="s">
        <v>566</v>
      </c>
      <c r="K73" s="55"/>
      <c r="L73" s="51" t="s">
        <v>58</v>
      </c>
      <c r="M73" s="51" t="s">
        <v>360</v>
      </c>
      <c r="N73" s="51" t="s">
        <v>71</v>
      </c>
      <c r="O73" s="51" t="s">
        <v>72</v>
      </c>
    </row>
    <row r="74" spans="1:15" hidden="1" x14ac:dyDescent="0.2">
      <c r="A74" s="50">
        <v>75</v>
      </c>
      <c r="B74" s="193" t="s">
        <v>361</v>
      </c>
      <c r="C74" s="52" t="s">
        <v>39</v>
      </c>
      <c r="D74" s="51" t="s">
        <v>40</v>
      </c>
      <c r="E74" s="51" t="s">
        <v>362</v>
      </c>
      <c r="F74" s="51" t="s">
        <v>98</v>
      </c>
      <c r="G74" s="51" t="s">
        <v>43</v>
      </c>
      <c r="H74" s="53" t="s">
        <v>363</v>
      </c>
      <c r="I74" s="50" t="s">
        <v>45</v>
      </c>
      <c r="J74" s="50" t="s">
        <v>622</v>
      </c>
      <c r="K74" s="55"/>
      <c r="L74" s="51" t="s">
        <v>364</v>
      </c>
      <c r="M74" s="51" t="s">
        <v>365</v>
      </c>
      <c r="N74" s="51" t="s">
        <v>194</v>
      </c>
      <c r="O74" s="51" t="s">
        <v>195</v>
      </c>
    </row>
    <row r="75" spans="1:15" x14ac:dyDescent="0.2">
      <c r="A75" s="50">
        <v>76</v>
      </c>
      <c r="B75" s="193" t="s">
        <v>51</v>
      </c>
      <c r="C75" s="52" t="s">
        <v>39</v>
      </c>
      <c r="D75" s="51" t="s">
        <v>40</v>
      </c>
      <c r="E75" s="51" t="s">
        <v>366</v>
      </c>
      <c r="F75" s="51" t="s">
        <v>367</v>
      </c>
      <c r="G75" s="51" t="s">
        <v>43</v>
      </c>
      <c r="H75" s="53" t="s">
        <v>368</v>
      </c>
      <c r="I75" s="50" t="s">
        <v>69</v>
      </c>
      <c r="J75" s="50" t="s">
        <v>715</v>
      </c>
      <c r="K75" s="55"/>
      <c r="L75" s="51" t="s">
        <v>58</v>
      </c>
      <c r="M75" s="51" t="s">
        <v>369</v>
      </c>
      <c r="N75" s="51" t="s">
        <v>60</v>
      </c>
      <c r="O75" s="51" t="s">
        <v>61</v>
      </c>
    </row>
    <row r="76" spans="1:15" hidden="1" x14ac:dyDescent="0.2">
      <c r="A76" s="50">
        <v>77</v>
      </c>
      <c r="B76" s="193" t="s">
        <v>142</v>
      </c>
      <c r="C76" s="58" t="s">
        <v>73</v>
      </c>
      <c r="D76" s="51" t="s">
        <v>40</v>
      </c>
      <c r="E76" s="51" t="s">
        <v>371</v>
      </c>
      <c r="F76" s="51" t="s">
        <v>372</v>
      </c>
      <c r="G76" s="51" t="s">
        <v>43</v>
      </c>
      <c r="H76" s="53" t="s">
        <v>122</v>
      </c>
      <c r="I76" s="50" t="s">
        <v>45</v>
      </c>
      <c r="J76" s="50" t="s">
        <v>629</v>
      </c>
      <c r="K76" s="55"/>
      <c r="L76" s="51" t="s">
        <v>58</v>
      </c>
      <c r="M76" s="51" t="s">
        <v>373</v>
      </c>
      <c r="N76" s="51" t="s">
        <v>147</v>
      </c>
      <c r="O76" s="51" t="s">
        <v>148</v>
      </c>
    </row>
    <row r="77" spans="1:15" hidden="1" x14ac:dyDescent="0.2">
      <c r="A77" s="50">
        <v>78</v>
      </c>
      <c r="B77" s="193" t="s">
        <v>216</v>
      </c>
      <c r="C77" s="58" t="s">
        <v>73</v>
      </c>
      <c r="D77" s="59">
        <v>2</v>
      </c>
      <c r="E77" s="51" t="s">
        <v>374</v>
      </c>
      <c r="F77" s="51" t="s">
        <v>375</v>
      </c>
      <c r="G77" s="51" t="s">
        <v>55</v>
      </c>
      <c r="H77" s="53" t="s">
        <v>376</v>
      </c>
      <c r="I77" s="50" t="s">
        <v>57</v>
      </c>
      <c r="J77" s="50" t="s">
        <v>670</v>
      </c>
      <c r="K77" s="55"/>
      <c r="L77" s="51" t="s">
        <v>58</v>
      </c>
      <c r="M77" s="51" t="s">
        <v>377</v>
      </c>
      <c r="N77" s="51" t="s">
        <v>88</v>
      </c>
      <c r="O77" s="51" t="s">
        <v>89</v>
      </c>
    </row>
    <row r="78" spans="1:15" hidden="1" x14ac:dyDescent="0.2">
      <c r="A78" s="50">
        <v>79</v>
      </c>
      <c r="B78" s="193" t="s">
        <v>124</v>
      </c>
      <c r="C78" s="57" t="s">
        <v>63</v>
      </c>
      <c r="D78" s="51" t="s">
        <v>40</v>
      </c>
      <c r="E78" s="51" t="s">
        <v>378</v>
      </c>
      <c r="F78" s="51" t="s">
        <v>379</v>
      </c>
      <c r="G78" s="51" t="s">
        <v>67</v>
      </c>
      <c r="H78" s="53" t="s">
        <v>380</v>
      </c>
      <c r="I78" s="50" t="s">
        <v>94</v>
      </c>
      <c r="J78" s="50" t="s">
        <v>597</v>
      </c>
      <c r="K78" s="55"/>
      <c r="L78" s="51" t="s">
        <v>58</v>
      </c>
      <c r="M78" s="51" t="s">
        <v>381</v>
      </c>
      <c r="N78" s="51" t="s">
        <v>101</v>
      </c>
      <c r="O78" s="51" t="s">
        <v>102</v>
      </c>
    </row>
    <row r="79" spans="1:15" hidden="1" x14ac:dyDescent="0.2">
      <c r="A79" s="50">
        <v>80</v>
      </c>
      <c r="B79" s="193" t="s">
        <v>244</v>
      </c>
      <c r="C79" s="58" t="s">
        <v>73</v>
      </c>
      <c r="D79" s="51" t="s">
        <v>40</v>
      </c>
      <c r="E79" s="51" t="s">
        <v>382</v>
      </c>
      <c r="F79" s="51" t="s">
        <v>205</v>
      </c>
      <c r="G79" s="51" t="s">
        <v>55</v>
      </c>
      <c r="H79" s="53" t="s">
        <v>383</v>
      </c>
      <c r="I79" s="50" t="s">
        <v>46</v>
      </c>
      <c r="J79" s="50" t="s">
        <v>654</v>
      </c>
      <c r="K79" s="55"/>
      <c r="L79" s="51" t="s">
        <v>58</v>
      </c>
      <c r="M79" s="51" t="s">
        <v>384</v>
      </c>
      <c r="N79" s="51" t="s">
        <v>147</v>
      </c>
      <c r="O79" s="51" t="s">
        <v>148</v>
      </c>
    </row>
    <row r="80" spans="1:15" hidden="1" x14ac:dyDescent="0.2">
      <c r="A80" s="50">
        <v>81</v>
      </c>
      <c r="B80" s="193" t="s">
        <v>38</v>
      </c>
      <c r="C80" s="52" t="s">
        <v>39</v>
      </c>
      <c r="D80" s="51" t="s">
        <v>40</v>
      </c>
      <c r="E80" s="51" t="s">
        <v>385</v>
      </c>
      <c r="F80" s="51" t="s">
        <v>386</v>
      </c>
      <c r="G80" s="51" t="s">
        <v>43</v>
      </c>
      <c r="H80" s="53" t="s">
        <v>387</v>
      </c>
      <c r="I80" s="50" t="s">
        <v>57</v>
      </c>
      <c r="J80" s="50" t="s">
        <v>696</v>
      </c>
      <c r="K80" s="55"/>
      <c r="L80" s="51" t="s">
        <v>47</v>
      </c>
      <c r="M80" s="51" t="s">
        <v>388</v>
      </c>
      <c r="N80" s="51" t="s">
        <v>49</v>
      </c>
      <c r="O80" s="51" t="s">
        <v>50</v>
      </c>
    </row>
    <row r="81" spans="1:15" x14ac:dyDescent="0.2">
      <c r="A81" s="50">
        <v>82</v>
      </c>
      <c r="B81" s="193" t="s">
        <v>103</v>
      </c>
      <c r="C81" s="57" t="s">
        <v>63</v>
      </c>
      <c r="D81" s="51" t="s">
        <v>40</v>
      </c>
      <c r="E81" s="51" t="s">
        <v>389</v>
      </c>
      <c r="F81" s="51" t="s">
        <v>390</v>
      </c>
      <c r="G81" s="51" t="s">
        <v>43</v>
      </c>
      <c r="H81" s="53" t="s">
        <v>391</v>
      </c>
      <c r="I81" s="50" t="s">
        <v>69</v>
      </c>
      <c r="J81" s="50" t="s">
        <v>566</v>
      </c>
      <c r="K81" s="55"/>
      <c r="L81" s="51" t="s">
        <v>58</v>
      </c>
      <c r="M81" s="51" t="s">
        <v>392</v>
      </c>
      <c r="N81" s="51" t="s">
        <v>108</v>
      </c>
      <c r="O81" s="51" t="s">
        <v>109</v>
      </c>
    </row>
    <row r="82" spans="1:15" hidden="1" x14ac:dyDescent="0.2">
      <c r="A82" s="50">
        <v>83</v>
      </c>
      <c r="B82" s="193" t="s">
        <v>38</v>
      </c>
      <c r="C82" s="57" t="s">
        <v>63</v>
      </c>
      <c r="D82" s="51" t="s">
        <v>40</v>
      </c>
      <c r="E82" s="51" t="s">
        <v>393</v>
      </c>
      <c r="F82" s="51" t="s">
        <v>394</v>
      </c>
      <c r="G82" s="51" t="s">
        <v>67</v>
      </c>
      <c r="H82" s="53" t="s">
        <v>395</v>
      </c>
      <c r="I82" s="50" t="s">
        <v>45</v>
      </c>
      <c r="J82" s="50" t="s">
        <v>557</v>
      </c>
      <c r="K82" s="55"/>
      <c r="L82" s="51" t="s">
        <v>58</v>
      </c>
      <c r="M82" s="51" t="s">
        <v>396</v>
      </c>
      <c r="N82" s="51" t="s">
        <v>49</v>
      </c>
      <c r="O82" s="51" t="s">
        <v>50</v>
      </c>
    </row>
    <row r="83" spans="1:15" hidden="1" x14ac:dyDescent="0.2">
      <c r="A83" s="50">
        <v>84</v>
      </c>
      <c r="B83" s="193" t="s">
        <v>51</v>
      </c>
      <c r="C83" s="56" t="s">
        <v>52</v>
      </c>
      <c r="D83" s="51" t="s">
        <v>40</v>
      </c>
      <c r="E83" s="51" t="s">
        <v>397</v>
      </c>
      <c r="F83" s="51" t="s">
        <v>398</v>
      </c>
      <c r="G83" s="51" t="s">
        <v>55</v>
      </c>
      <c r="H83" s="53" t="s">
        <v>399</v>
      </c>
      <c r="I83" s="50" t="s">
        <v>45</v>
      </c>
      <c r="J83" s="50" t="s">
        <v>620</v>
      </c>
      <c r="K83" s="55"/>
      <c r="L83" s="51" t="s">
        <v>58</v>
      </c>
      <c r="M83" s="51" t="s">
        <v>400</v>
      </c>
      <c r="N83" s="51" t="s">
        <v>60</v>
      </c>
      <c r="O83" s="51" t="s">
        <v>61</v>
      </c>
    </row>
    <row r="84" spans="1:15" x14ac:dyDescent="0.2">
      <c r="A84" s="50">
        <v>85</v>
      </c>
      <c r="B84" s="193" t="s">
        <v>142</v>
      </c>
      <c r="C84" s="58" t="s">
        <v>73</v>
      </c>
      <c r="D84" s="51" t="s">
        <v>40</v>
      </c>
      <c r="E84" s="51" t="s">
        <v>401</v>
      </c>
      <c r="F84" s="51" t="s">
        <v>402</v>
      </c>
      <c r="G84" s="51" t="s">
        <v>55</v>
      </c>
      <c r="H84" s="53" t="s">
        <v>403</v>
      </c>
      <c r="I84" s="50" t="s">
        <v>69</v>
      </c>
      <c r="J84" s="50" t="s">
        <v>631</v>
      </c>
      <c r="K84" s="55"/>
      <c r="L84" s="51" t="s">
        <v>58</v>
      </c>
      <c r="M84" s="51" t="s">
        <v>404</v>
      </c>
      <c r="N84" s="51" t="s">
        <v>147</v>
      </c>
      <c r="O84" s="51" t="s">
        <v>148</v>
      </c>
    </row>
    <row r="85" spans="1:15" hidden="1" x14ac:dyDescent="0.2">
      <c r="A85" s="50">
        <v>87</v>
      </c>
      <c r="B85" s="193" t="s">
        <v>96</v>
      </c>
      <c r="C85" s="56" t="s">
        <v>52</v>
      </c>
      <c r="D85" s="51" t="s">
        <v>40</v>
      </c>
      <c r="E85" s="51" t="s">
        <v>406</v>
      </c>
      <c r="F85" s="51" t="s">
        <v>407</v>
      </c>
      <c r="G85" s="51" t="s">
        <v>55</v>
      </c>
      <c r="H85" s="53" t="s">
        <v>318</v>
      </c>
      <c r="I85" s="50" t="s">
        <v>94</v>
      </c>
      <c r="J85" s="50" t="s">
        <v>597</v>
      </c>
      <c r="K85" s="55"/>
      <c r="L85" s="51" t="s">
        <v>58</v>
      </c>
      <c r="M85" s="51" t="s">
        <v>408</v>
      </c>
      <c r="N85" s="51" t="s">
        <v>101</v>
      </c>
      <c r="O85" s="51" t="s">
        <v>102</v>
      </c>
    </row>
    <row r="86" spans="1:15" hidden="1" x14ac:dyDescent="0.2">
      <c r="A86" s="50">
        <v>88</v>
      </c>
      <c r="B86" s="193" t="s">
        <v>142</v>
      </c>
      <c r="C86" s="58" t="s">
        <v>73</v>
      </c>
      <c r="D86" s="51" t="s">
        <v>40</v>
      </c>
      <c r="E86" s="51" t="s">
        <v>410</v>
      </c>
      <c r="F86" s="51" t="s">
        <v>411</v>
      </c>
      <c r="G86" s="51" t="s">
        <v>67</v>
      </c>
      <c r="H86" s="53" t="s">
        <v>412</v>
      </c>
      <c r="I86" s="50" t="s">
        <v>57</v>
      </c>
      <c r="J86" s="50" t="s">
        <v>633</v>
      </c>
      <c r="K86" s="55"/>
      <c r="L86" s="51" t="s">
        <v>58</v>
      </c>
      <c r="M86" s="51" t="s">
        <v>413</v>
      </c>
      <c r="N86" s="51" t="s">
        <v>147</v>
      </c>
      <c r="O86" s="51" t="s">
        <v>148</v>
      </c>
    </row>
    <row r="87" spans="1:15" hidden="1" x14ac:dyDescent="0.2">
      <c r="A87" s="50">
        <v>90</v>
      </c>
      <c r="B87" s="193" t="s">
        <v>361</v>
      </c>
      <c r="C87" s="52" t="s">
        <v>39</v>
      </c>
      <c r="D87" s="51" t="s">
        <v>40</v>
      </c>
      <c r="E87" s="51" t="s">
        <v>417</v>
      </c>
      <c r="F87" s="51" t="s">
        <v>418</v>
      </c>
      <c r="G87" s="51" t="s">
        <v>43</v>
      </c>
      <c r="H87" s="53" t="s">
        <v>419</v>
      </c>
      <c r="I87" s="50" t="s">
        <v>45</v>
      </c>
      <c r="J87" s="50" t="s">
        <v>705</v>
      </c>
      <c r="K87" s="55"/>
      <c r="L87" s="51" t="s">
        <v>58</v>
      </c>
      <c r="M87" s="51" t="s">
        <v>420</v>
      </c>
      <c r="N87" s="51" t="s">
        <v>194</v>
      </c>
      <c r="O87" s="51" t="s">
        <v>195</v>
      </c>
    </row>
    <row r="88" spans="1:15" x14ac:dyDescent="0.2">
      <c r="A88" s="50">
        <v>91</v>
      </c>
      <c r="B88" s="193" t="s">
        <v>361</v>
      </c>
      <c r="C88" s="52" t="s">
        <v>39</v>
      </c>
      <c r="D88" s="51" t="s">
        <v>40</v>
      </c>
      <c r="E88" s="51" t="s">
        <v>422</v>
      </c>
      <c r="F88" s="51" t="s">
        <v>423</v>
      </c>
      <c r="G88" s="51" t="s">
        <v>43</v>
      </c>
      <c r="H88" s="53" t="s">
        <v>424</v>
      </c>
      <c r="I88" s="50" t="s">
        <v>69</v>
      </c>
      <c r="J88" s="50" t="s">
        <v>707</v>
      </c>
      <c r="K88" s="55"/>
      <c r="L88" s="51" t="s">
        <v>364</v>
      </c>
      <c r="M88" s="51" t="s">
        <v>425</v>
      </c>
      <c r="N88" s="51" t="s">
        <v>194</v>
      </c>
      <c r="O88" s="51" t="s">
        <v>195</v>
      </c>
    </row>
    <row r="89" spans="1:15" hidden="1" x14ac:dyDescent="0.2">
      <c r="A89" s="50">
        <v>92</v>
      </c>
      <c r="B89" s="193" t="s">
        <v>361</v>
      </c>
      <c r="C89" s="52" t="s">
        <v>39</v>
      </c>
      <c r="D89" s="51" t="s">
        <v>40</v>
      </c>
      <c r="E89" s="51" t="s">
        <v>422</v>
      </c>
      <c r="F89" s="51" t="s">
        <v>426</v>
      </c>
      <c r="G89" s="51" t="s">
        <v>43</v>
      </c>
      <c r="H89" s="53" t="s">
        <v>424</v>
      </c>
      <c r="I89" s="50" t="s">
        <v>46</v>
      </c>
      <c r="J89" s="50" t="s">
        <v>709</v>
      </c>
      <c r="K89" s="55"/>
      <c r="L89" s="51" t="s">
        <v>364</v>
      </c>
      <c r="M89" s="51" t="s">
        <v>427</v>
      </c>
      <c r="N89" s="51" t="s">
        <v>194</v>
      </c>
      <c r="O89" s="51" t="s">
        <v>195</v>
      </c>
    </row>
    <row r="90" spans="1:15" x14ac:dyDescent="0.2">
      <c r="A90" s="50">
        <v>93</v>
      </c>
      <c r="B90" s="193" t="s">
        <v>216</v>
      </c>
      <c r="C90" s="58" t="s">
        <v>73</v>
      </c>
      <c r="D90" s="59">
        <v>2</v>
      </c>
      <c r="E90" s="50" t="s">
        <v>428</v>
      </c>
      <c r="F90" s="50" t="s">
        <v>429</v>
      </c>
      <c r="G90" s="50" t="s">
        <v>430</v>
      </c>
      <c r="H90" s="60" t="s">
        <v>431</v>
      </c>
      <c r="I90" s="50" t="s">
        <v>69</v>
      </c>
      <c r="J90" s="50" t="s">
        <v>672</v>
      </c>
      <c r="K90" s="55"/>
      <c r="L90" s="50" t="s">
        <v>58</v>
      </c>
      <c r="M90" s="50" t="s">
        <v>432</v>
      </c>
      <c r="N90" s="50" t="s">
        <v>88</v>
      </c>
      <c r="O90" s="50" t="s">
        <v>89</v>
      </c>
    </row>
    <row r="91" spans="1:15" hidden="1" x14ac:dyDescent="0.2">
      <c r="A91" s="50">
        <v>94</v>
      </c>
      <c r="B91" s="193" t="s">
        <v>38</v>
      </c>
      <c r="C91" s="57" t="s">
        <v>63</v>
      </c>
      <c r="D91" s="51" t="s">
        <v>40</v>
      </c>
      <c r="E91" s="51" t="s">
        <v>433</v>
      </c>
      <c r="F91" s="51" t="s">
        <v>161</v>
      </c>
      <c r="G91" s="51" t="s">
        <v>67</v>
      </c>
      <c r="H91" s="53" t="s">
        <v>434</v>
      </c>
      <c r="I91" s="50" t="s">
        <v>46</v>
      </c>
      <c r="J91" s="50" t="s">
        <v>559</v>
      </c>
      <c r="K91" s="55"/>
      <c r="L91" s="51" t="s">
        <v>58</v>
      </c>
      <c r="M91" s="51" t="s">
        <v>435</v>
      </c>
      <c r="N91" s="51" t="s">
        <v>49</v>
      </c>
      <c r="O91" s="51" t="s">
        <v>50</v>
      </c>
    </row>
    <row r="92" spans="1:15" hidden="1" x14ac:dyDescent="0.2">
      <c r="A92" s="50">
        <v>95</v>
      </c>
      <c r="B92" s="193" t="s">
        <v>38</v>
      </c>
      <c r="C92" s="52" t="s">
        <v>39</v>
      </c>
      <c r="D92" s="51" t="s">
        <v>40</v>
      </c>
      <c r="E92" s="51" t="s">
        <v>436</v>
      </c>
      <c r="F92" s="51" t="s">
        <v>287</v>
      </c>
      <c r="G92" s="51" t="s">
        <v>43</v>
      </c>
      <c r="H92" s="53" t="s">
        <v>437</v>
      </c>
      <c r="I92" s="50" t="s">
        <v>45</v>
      </c>
      <c r="J92" s="50" t="s">
        <v>698</v>
      </c>
      <c r="K92" s="55"/>
      <c r="L92" s="51" t="s">
        <v>47</v>
      </c>
      <c r="M92" s="51" t="s">
        <v>438</v>
      </c>
      <c r="N92" s="51" t="s">
        <v>49</v>
      </c>
      <c r="O92" s="51" t="s">
        <v>50</v>
      </c>
    </row>
    <row r="93" spans="1:15" hidden="1" x14ac:dyDescent="0.2">
      <c r="A93" s="50">
        <v>96</v>
      </c>
      <c r="B93" s="51" t="s">
        <v>244</v>
      </c>
      <c r="C93" s="52" t="s">
        <v>39</v>
      </c>
      <c r="D93" s="51" t="s">
        <v>40</v>
      </c>
      <c r="E93" s="51" t="s">
        <v>439</v>
      </c>
      <c r="F93" s="51" t="s">
        <v>440</v>
      </c>
      <c r="G93" s="51" t="s">
        <v>67</v>
      </c>
      <c r="H93" s="53" t="s">
        <v>419</v>
      </c>
      <c r="I93" s="50" t="s">
        <v>45</v>
      </c>
      <c r="J93" s="50" t="s">
        <v>684</v>
      </c>
      <c r="K93" s="55"/>
      <c r="L93" s="51" t="s">
        <v>58</v>
      </c>
      <c r="M93" s="51" t="s">
        <v>441</v>
      </c>
      <c r="N93" s="51" t="s">
        <v>147</v>
      </c>
      <c r="O93" s="51" t="s">
        <v>148</v>
      </c>
    </row>
    <row r="94" spans="1:15" hidden="1" x14ac:dyDescent="0.2">
      <c r="A94" s="50">
        <v>97</v>
      </c>
      <c r="B94" s="51" t="s">
        <v>244</v>
      </c>
      <c r="C94" s="52" t="s">
        <v>39</v>
      </c>
      <c r="D94" s="51" t="s">
        <v>40</v>
      </c>
      <c r="E94" s="51" t="s">
        <v>439</v>
      </c>
      <c r="F94" s="51" t="s">
        <v>442</v>
      </c>
      <c r="G94" s="51" t="s">
        <v>67</v>
      </c>
      <c r="H94" s="53" t="s">
        <v>419</v>
      </c>
      <c r="I94" s="50" t="s">
        <v>57</v>
      </c>
      <c r="J94" s="50" t="s">
        <v>682</v>
      </c>
      <c r="K94" s="55"/>
      <c r="L94" s="51" t="s">
        <v>58</v>
      </c>
      <c r="M94" s="51" t="s">
        <v>443</v>
      </c>
      <c r="N94" s="51" t="s">
        <v>147</v>
      </c>
      <c r="O94" s="51" t="s">
        <v>148</v>
      </c>
    </row>
    <row r="95" spans="1:15" hidden="1" x14ac:dyDescent="0.2">
      <c r="A95" s="50">
        <v>98</v>
      </c>
      <c r="B95" s="193" t="s">
        <v>38</v>
      </c>
      <c r="C95" s="52" t="s">
        <v>39</v>
      </c>
      <c r="D95" s="51" t="s">
        <v>40</v>
      </c>
      <c r="E95" s="51" t="s">
        <v>444</v>
      </c>
      <c r="F95" s="51" t="s">
        <v>445</v>
      </c>
      <c r="G95" s="51" t="s">
        <v>67</v>
      </c>
      <c r="H95" s="53" t="s">
        <v>446</v>
      </c>
      <c r="I95" s="50" t="s">
        <v>57</v>
      </c>
      <c r="J95" s="50" t="s">
        <v>700</v>
      </c>
      <c r="K95" s="55"/>
      <c r="L95" s="51" t="s">
        <v>47</v>
      </c>
      <c r="M95" s="51" t="s">
        <v>447</v>
      </c>
      <c r="N95" s="51" t="s">
        <v>49</v>
      </c>
      <c r="O95" s="51" t="s">
        <v>50</v>
      </c>
    </row>
    <row r="96" spans="1:15" hidden="1" x14ac:dyDescent="0.2">
      <c r="A96" s="50">
        <v>99</v>
      </c>
      <c r="B96" s="193" t="s">
        <v>172</v>
      </c>
      <c r="C96" s="57" t="s">
        <v>63</v>
      </c>
      <c r="D96" s="51" t="s">
        <v>40</v>
      </c>
      <c r="E96" s="193" t="s">
        <v>448</v>
      </c>
      <c r="F96" s="193" t="s">
        <v>449</v>
      </c>
      <c r="G96" s="51" t="s">
        <v>67</v>
      </c>
      <c r="H96" s="53" t="s">
        <v>450</v>
      </c>
      <c r="I96" s="50" t="s">
        <v>45</v>
      </c>
      <c r="J96" s="50" t="s">
        <v>571</v>
      </c>
      <c r="K96" s="55"/>
      <c r="L96" s="51" t="s">
        <v>58</v>
      </c>
      <c r="M96" s="51" t="s">
        <v>451</v>
      </c>
      <c r="N96" s="51" t="s">
        <v>176</v>
      </c>
      <c r="O96" s="51" t="s">
        <v>177</v>
      </c>
    </row>
    <row r="97" spans="1:15" hidden="1" x14ac:dyDescent="0.2">
      <c r="A97" s="50">
        <v>100</v>
      </c>
      <c r="B97" s="193" t="s">
        <v>124</v>
      </c>
      <c r="C97" s="57" t="s">
        <v>63</v>
      </c>
      <c r="D97" s="51" t="s">
        <v>125</v>
      </c>
      <c r="E97" s="51" t="s">
        <v>452</v>
      </c>
      <c r="F97" s="51" t="s">
        <v>453</v>
      </c>
      <c r="G97" s="51" t="s">
        <v>43</v>
      </c>
      <c r="H97" s="53" t="s">
        <v>454</v>
      </c>
      <c r="I97" s="50" t="s">
        <v>46</v>
      </c>
      <c r="J97" s="50" t="s">
        <v>560</v>
      </c>
      <c r="K97" s="55"/>
      <c r="L97" s="51" t="s">
        <v>58</v>
      </c>
      <c r="M97" s="51" t="s">
        <v>455</v>
      </c>
      <c r="N97" s="51" t="s">
        <v>101</v>
      </c>
      <c r="O97" s="51" t="s">
        <v>102</v>
      </c>
    </row>
    <row r="98" spans="1:15" hidden="1" x14ac:dyDescent="0.2">
      <c r="A98" s="50">
        <v>101</v>
      </c>
      <c r="B98" s="193" t="s">
        <v>114</v>
      </c>
      <c r="C98" s="57" t="s">
        <v>63</v>
      </c>
      <c r="D98" s="51" t="s">
        <v>115</v>
      </c>
      <c r="E98" s="51" t="s">
        <v>456</v>
      </c>
      <c r="F98" s="51" t="s">
        <v>321</v>
      </c>
      <c r="G98" s="51" t="s">
        <v>43</v>
      </c>
      <c r="H98" s="53" t="s">
        <v>457</v>
      </c>
      <c r="I98" s="50" t="s">
        <v>46</v>
      </c>
      <c r="J98" s="50" t="s">
        <v>615</v>
      </c>
      <c r="K98" s="55"/>
      <c r="L98" s="51" t="s">
        <v>58</v>
      </c>
      <c r="M98" s="51" t="s">
        <v>458</v>
      </c>
      <c r="N98" s="51" t="s">
        <v>71</v>
      </c>
      <c r="O98" s="51" t="s">
        <v>72</v>
      </c>
    </row>
    <row r="99" spans="1:15" hidden="1" x14ac:dyDescent="0.2">
      <c r="A99" s="50">
        <v>102</v>
      </c>
      <c r="B99" s="51" t="s">
        <v>244</v>
      </c>
      <c r="C99" s="52" t="s">
        <v>39</v>
      </c>
      <c r="D99" s="51" t="s">
        <v>40</v>
      </c>
      <c r="E99" s="51" t="s">
        <v>459</v>
      </c>
      <c r="F99" s="51" t="s">
        <v>460</v>
      </c>
      <c r="G99" s="51" t="s">
        <v>43</v>
      </c>
      <c r="H99" s="53" t="s">
        <v>461</v>
      </c>
      <c r="I99" s="50" t="s">
        <v>46</v>
      </c>
      <c r="J99" s="50" t="s">
        <v>686</v>
      </c>
      <c r="K99" s="55"/>
      <c r="L99" s="51" t="s">
        <v>58</v>
      </c>
      <c r="M99" s="51" t="s">
        <v>462</v>
      </c>
      <c r="N99" s="51" t="s">
        <v>147</v>
      </c>
      <c r="O99" s="51" t="s">
        <v>148</v>
      </c>
    </row>
    <row r="100" spans="1:15" hidden="1" x14ac:dyDescent="0.2">
      <c r="A100" s="50">
        <v>103</v>
      </c>
      <c r="B100" s="193" t="s">
        <v>96</v>
      </c>
      <c r="C100" s="57" t="s">
        <v>63</v>
      </c>
      <c r="D100" s="51" t="s">
        <v>40</v>
      </c>
      <c r="E100" s="51" t="s">
        <v>463</v>
      </c>
      <c r="F100" s="51" t="s">
        <v>464</v>
      </c>
      <c r="G100" s="51" t="s">
        <v>43</v>
      </c>
      <c r="H100" s="53" t="s">
        <v>465</v>
      </c>
      <c r="I100" s="50" t="s">
        <v>57</v>
      </c>
      <c r="J100" s="50" t="s">
        <v>599</v>
      </c>
      <c r="K100" s="55"/>
      <c r="L100" s="51" t="s">
        <v>58</v>
      </c>
      <c r="M100" s="51" t="s">
        <v>466</v>
      </c>
      <c r="N100" s="51" t="s">
        <v>101</v>
      </c>
      <c r="O100" s="51" t="s">
        <v>102</v>
      </c>
    </row>
    <row r="101" spans="1:15" hidden="1" x14ac:dyDescent="0.2">
      <c r="A101" s="50">
        <v>104</v>
      </c>
      <c r="B101" s="193" t="s">
        <v>124</v>
      </c>
      <c r="C101" s="56" t="s">
        <v>52</v>
      </c>
      <c r="D101" s="51" t="s">
        <v>125</v>
      </c>
      <c r="E101" s="51" t="s">
        <v>463</v>
      </c>
      <c r="F101" s="51" t="s">
        <v>467</v>
      </c>
      <c r="G101" s="51" t="s">
        <v>55</v>
      </c>
      <c r="H101" s="53" t="s">
        <v>468</v>
      </c>
      <c r="I101" s="50" t="s">
        <v>57</v>
      </c>
      <c r="J101" s="50" t="s">
        <v>595</v>
      </c>
      <c r="K101" s="55"/>
      <c r="L101" s="51" t="s">
        <v>58</v>
      </c>
      <c r="M101" s="51" t="s">
        <v>469</v>
      </c>
      <c r="N101" s="51" t="s">
        <v>101</v>
      </c>
      <c r="O101" s="51" t="s">
        <v>102</v>
      </c>
    </row>
    <row r="102" spans="1:15" hidden="1" x14ac:dyDescent="0.2">
      <c r="A102" s="50">
        <v>105</v>
      </c>
      <c r="B102" s="193" t="s">
        <v>90</v>
      </c>
      <c r="C102" s="57" t="s">
        <v>63</v>
      </c>
      <c r="D102" s="59"/>
      <c r="E102" s="51" t="s">
        <v>470</v>
      </c>
      <c r="F102" s="51" t="s">
        <v>471</v>
      </c>
      <c r="G102" s="51" t="s">
        <v>43</v>
      </c>
      <c r="H102" s="53" t="s">
        <v>472</v>
      </c>
      <c r="I102" s="50" t="s">
        <v>46</v>
      </c>
      <c r="J102" s="50" t="s">
        <v>999</v>
      </c>
      <c r="K102" s="55"/>
      <c r="L102" s="51" t="s">
        <v>58</v>
      </c>
      <c r="M102" s="51" t="s">
        <v>473</v>
      </c>
      <c r="N102" s="51" t="s">
        <v>88</v>
      </c>
      <c r="O102" s="51" t="s">
        <v>89</v>
      </c>
    </row>
    <row r="103" spans="1:15" x14ac:dyDescent="0.2">
      <c r="A103" s="50">
        <v>106</v>
      </c>
      <c r="B103" s="193" t="s">
        <v>38</v>
      </c>
      <c r="C103" s="52" t="s">
        <v>39</v>
      </c>
      <c r="D103" s="51" t="s">
        <v>40</v>
      </c>
      <c r="E103" s="51" t="s">
        <v>474</v>
      </c>
      <c r="F103" s="51" t="s">
        <v>475</v>
      </c>
      <c r="G103" s="51" t="s">
        <v>67</v>
      </c>
      <c r="H103" s="53" t="s">
        <v>476</v>
      </c>
      <c r="I103" s="50" t="s">
        <v>69</v>
      </c>
      <c r="J103" s="50" t="s">
        <v>702</v>
      </c>
      <c r="K103" s="55"/>
      <c r="L103" s="51" t="s">
        <v>47</v>
      </c>
      <c r="M103" s="51" t="s">
        <v>477</v>
      </c>
      <c r="N103" s="51" t="s">
        <v>49</v>
      </c>
      <c r="O103" s="51" t="s">
        <v>50</v>
      </c>
    </row>
    <row r="104" spans="1:15" hidden="1" x14ac:dyDescent="0.2">
      <c r="A104" s="50">
        <v>107</v>
      </c>
      <c r="B104" s="193" t="s">
        <v>361</v>
      </c>
      <c r="C104" s="52" t="s">
        <v>39</v>
      </c>
      <c r="D104" s="51" t="s">
        <v>40</v>
      </c>
      <c r="E104" s="51" t="s">
        <v>478</v>
      </c>
      <c r="F104" s="51" t="s">
        <v>479</v>
      </c>
      <c r="G104" s="51" t="s">
        <v>43</v>
      </c>
      <c r="H104" s="53" t="s">
        <v>480</v>
      </c>
      <c r="I104" s="50" t="s">
        <v>57</v>
      </c>
      <c r="J104" s="50" t="s">
        <v>711</v>
      </c>
      <c r="K104" s="55"/>
      <c r="L104" s="51" t="s">
        <v>364</v>
      </c>
      <c r="M104" s="51" t="s">
        <v>481</v>
      </c>
      <c r="N104" s="51" t="s">
        <v>194</v>
      </c>
      <c r="O104" s="51" t="s">
        <v>195</v>
      </c>
    </row>
    <row r="105" spans="1:15" hidden="1" x14ac:dyDescent="0.2">
      <c r="A105" s="50">
        <v>108</v>
      </c>
      <c r="B105" s="51" t="s">
        <v>244</v>
      </c>
      <c r="C105" s="52" t="s">
        <v>39</v>
      </c>
      <c r="D105" s="51" t="s">
        <v>40</v>
      </c>
      <c r="E105" s="51" t="s">
        <v>482</v>
      </c>
      <c r="F105" s="51" t="s">
        <v>483</v>
      </c>
      <c r="G105" s="51" t="s">
        <v>43</v>
      </c>
      <c r="H105" s="53" t="s">
        <v>484</v>
      </c>
      <c r="I105" s="50" t="s">
        <v>57</v>
      </c>
      <c r="J105" s="50" t="s">
        <v>688</v>
      </c>
      <c r="K105" s="55"/>
      <c r="L105" s="51" t="s">
        <v>58</v>
      </c>
      <c r="M105" s="51" t="s">
        <v>485</v>
      </c>
      <c r="N105" s="51" t="s">
        <v>147</v>
      </c>
      <c r="O105" s="51" t="s">
        <v>148</v>
      </c>
    </row>
    <row r="106" spans="1:15" hidden="1" x14ac:dyDescent="0.2">
      <c r="A106" s="50">
        <v>109</v>
      </c>
      <c r="B106" s="193" t="s">
        <v>142</v>
      </c>
      <c r="C106" s="58" t="s">
        <v>73</v>
      </c>
      <c r="D106" s="51" t="s">
        <v>40</v>
      </c>
      <c r="E106" s="51" t="s">
        <v>486</v>
      </c>
      <c r="F106" s="51" t="s">
        <v>487</v>
      </c>
      <c r="G106" s="51" t="s">
        <v>76</v>
      </c>
      <c r="H106" s="53" t="s">
        <v>488</v>
      </c>
      <c r="I106" s="50" t="s">
        <v>46</v>
      </c>
      <c r="J106" s="50" t="s">
        <v>635</v>
      </c>
      <c r="K106" s="55"/>
      <c r="L106" s="51" t="s">
        <v>58</v>
      </c>
      <c r="M106" s="51" t="s">
        <v>489</v>
      </c>
      <c r="N106" s="51" t="s">
        <v>147</v>
      </c>
      <c r="O106" s="51" t="s">
        <v>148</v>
      </c>
    </row>
    <row r="107" spans="1:15" hidden="1" x14ac:dyDescent="0.2">
      <c r="A107" s="50">
        <v>110</v>
      </c>
      <c r="B107" s="193" t="s">
        <v>142</v>
      </c>
      <c r="C107" s="58" t="s">
        <v>73</v>
      </c>
      <c r="D107" s="51" t="s">
        <v>40</v>
      </c>
      <c r="E107" s="51" t="s">
        <v>491</v>
      </c>
      <c r="F107" s="51" t="s">
        <v>492</v>
      </c>
      <c r="G107" s="51" t="s">
        <v>67</v>
      </c>
      <c r="H107" s="53" t="s">
        <v>368</v>
      </c>
      <c r="I107" s="50" t="s">
        <v>46</v>
      </c>
      <c r="J107" s="50" t="s">
        <v>637</v>
      </c>
      <c r="K107" s="55"/>
      <c r="L107" s="51" t="s">
        <v>58</v>
      </c>
      <c r="M107" s="51" t="s">
        <v>493</v>
      </c>
      <c r="N107" s="51" t="s">
        <v>147</v>
      </c>
      <c r="O107" s="51" t="s">
        <v>148</v>
      </c>
    </row>
    <row r="108" spans="1:15" hidden="1" x14ac:dyDescent="0.2">
      <c r="A108" s="50">
        <v>111</v>
      </c>
      <c r="B108" s="193" t="s">
        <v>96</v>
      </c>
      <c r="C108" s="57" t="s">
        <v>63</v>
      </c>
      <c r="D108" s="51" t="s">
        <v>40</v>
      </c>
      <c r="E108" s="51" t="s">
        <v>494</v>
      </c>
      <c r="F108" s="51" t="s">
        <v>495</v>
      </c>
      <c r="G108" s="51" t="s">
        <v>43</v>
      </c>
      <c r="H108" s="53" t="s">
        <v>496</v>
      </c>
      <c r="I108" s="50" t="s">
        <v>45</v>
      </c>
      <c r="J108" s="50" t="s">
        <v>601</v>
      </c>
      <c r="K108" s="55"/>
      <c r="L108" s="51" t="s">
        <v>58</v>
      </c>
      <c r="M108" s="51" t="s">
        <v>497</v>
      </c>
      <c r="N108" s="51" t="s">
        <v>101</v>
      </c>
      <c r="O108" s="51" t="s">
        <v>102</v>
      </c>
    </row>
    <row r="109" spans="1:15" hidden="1" x14ac:dyDescent="0.2">
      <c r="A109" s="50">
        <v>112</v>
      </c>
      <c r="B109" s="193" t="s">
        <v>124</v>
      </c>
      <c r="C109" s="56" t="s">
        <v>52</v>
      </c>
      <c r="D109" s="51" t="s">
        <v>125</v>
      </c>
      <c r="E109" s="51" t="s">
        <v>494</v>
      </c>
      <c r="F109" s="51" t="s">
        <v>277</v>
      </c>
      <c r="G109" s="51" t="s">
        <v>76</v>
      </c>
      <c r="H109" s="53" t="s">
        <v>498</v>
      </c>
      <c r="I109" s="50" t="s">
        <v>94</v>
      </c>
      <c r="J109" s="50" t="s">
        <v>677</v>
      </c>
      <c r="K109" s="55"/>
      <c r="L109" s="51" t="s">
        <v>58</v>
      </c>
      <c r="M109" s="51" t="s">
        <v>499</v>
      </c>
      <c r="N109" s="51" t="s">
        <v>101</v>
      </c>
      <c r="O109" s="51" t="s">
        <v>102</v>
      </c>
    </row>
    <row r="110" spans="1:15" hidden="1" x14ac:dyDescent="0.2">
      <c r="A110" s="50">
        <v>113</v>
      </c>
      <c r="B110" s="193" t="s">
        <v>189</v>
      </c>
      <c r="C110" s="57" t="s">
        <v>63</v>
      </c>
      <c r="D110" s="51" t="s">
        <v>40</v>
      </c>
      <c r="E110" s="51" t="s">
        <v>500</v>
      </c>
      <c r="F110" s="51" t="s">
        <v>277</v>
      </c>
      <c r="G110" s="51" t="s">
        <v>67</v>
      </c>
      <c r="H110" s="53" t="s">
        <v>501</v>
      </c>
      <c r="I110" s="50" t="s">
        <v>45</v>
      </c>
      <c r="J110" s="50" t="s">
        <v>589</v>
      </c>
      <c r="K110" s="55"/>
      <c r="L110" s="51" t="s">
        <v>58</v>
      </c>
      <c r="M110" s="51" t="s">
        <v>502</v>
      </c>
      <c r="N110" s="51" t="s">
        <v>194</v>
      </c>
      <c r="O110" s="51" t="s">
        <v>195</v>
      </c>
    </row>
    <row r="111" spans="1:15" hidden="1" x14ac:dyDescent="0.2">
      <c r="A111" s="50">
        <v>114</v>
      </c>
      <c r="B111" s="193" t="s">
        <v>38</v>
      </c>
      <c r="C111" s="57" t="s">
        <v>63</v>
      </c>
      <c r="D111" s="51" t="s">
        <v>40</v>
      </c>
      <c r="E111" s="51" t="s">
        <v>503</v>
      </c>
      <c r="F111" s="51" t="s">
        <v>42</v>
      </c>
      <c r="G111" s="51" t="s">
        <v>43</v>
      </c>
      <c r="H111" s="53" t="s">
        <v>504</v>
      </c>
      <c r="I111" s="50" t="s">
        <v>57</v>
      </c>
      <c r="J111" s="50" t="s">
        <v>561</v>
      </c>
      <c r="K111" s="55"/>
      <c r="L111" s="51" t="s">
        <v>58</v>
      </c>
      <c r="M111" s="51" t="s">
        <v>505</v>
      </c>
      <c r="N111" s="51" t="s">
        <v>49</v>
      </c>
      <c r="O111" s="51" t="s">
        <v>50</v>
      </c>
    </row>
    <row r="112" spans="1:15" x14ac:dyDescent="0.2">
      <c r="A112" s="50">
        <v>115</v>
      </c>
      <c r="B112" s="193" t="s">
        <v>124</v>
      </c>
      <c r="C112" s="57" t="s">
        <v>63</v>
      </c>
      <c r="D112" s="51" t="s">
        <v>125</v>
      </c>
      <c r="E112" s="51" t="s">
        <v>506</v>
      </c>
      <c r="F112" s="51" t="s">
        <v>507</v>
      </c>
      <c r="G112" s="51" t="s">
        <v>67</v>
      </c>
      <c r="H112" s="53" t="s">
        <v>508</v>
      </c>
      <c r="I112" s="50" t="s">
        <v>69</v>
      </c>
      <c r="J112" s="50" t="s">
        <v>610</v>
      </c>
      <c r="K112" s="55"/>
      <c r="L112" s="51" t="s">
        <v>58</v>
      </c>
      <c r="M112" s="51" t="s">
        <v>509</v>
      </c>
      <c r="N112" s="51" t="s">
        <v>101</v>
      </c>
      <c r="O112" s="51" t="s">
        <v>102</v>
      </c>
    </row>
    <row r="113" spans="1:15" hidden="1" x14ac:dyDescent="0.2">
      <c r="A113" s="50">
        <v>116</v>
      </c>
      <c r="B113" s="193" t="s">
        <v>244</v>
      </c>
      <c r="C113" s="58" t="s">
        <v>73</v>
      </c>
      <c r="D113" s="51" t="s">
        <v>40</v>
      </c>
      <c r="E113" s="51" t="s">
        <v>510</v>
      </c>
      <c r="F113" s="51" t="s">
        <v>321</v>
      </c>
      <c r="G113" s="51" t="s">
        <v>76</v>
      </c>
      <c r="H113" s="53" t="s">
        <v>511</v>
      </c>
      <c r="I113" s="50" t="s">
        <v>45</v>
      </c>
      <c r="J113" s="50" t="s">
        <v>655</v>
      </c>
      <c r="K113" s="55"/>
      <c r="L113" s="51" t="s">
        <v>58</v>
      </c>
      <c r="M113" s="51" t="s">
        <v>512</v>
      </c>
      <c r="N113" s="51" t="s">
        <v>147</v>
      </c>
      <c r="O113" s="51" t="s">
        <v>148</v>
      </c>
    </row>
    <row r="114" spans="1:15" x14ac:dyDescent="0.2">
      <c r="A114" s="50">
        <v>117</v>
      </c>
      <c r="B114" s="193" t="s">
        <v>124</v>
      </c>
      <c r="C114" s="56" t="s">
        <v>52</v>
      </c>
      <c r="D114" s="51" t="s">
        <v>125</v>
      </c>
      <c r="E114" s="51" t="s">
        <v>513</v>
      </c>
      <c r="F114" s="51" t="s">
        <v>514</v>
      </c>
      <c r="G114" s="51" t="s">
        <v>76</v>
      </c>
      <c r="H114" s="53" t="s">
        <v>515</v>
      </c>
      <c r="I114" s="50" t="s">
        <v>69</v>
      </c>
      <c r="J114" s="50" t="s">
        <v>733</v>
      </c>
      <c r="K114" s="55"/>
      <c r="L114" s="51" t="s">
        <v>58</v>
      </c>
      <c r="M114" s="51" t="s">
        <v>516</v>
      </c>
      <c r="N114" s="51" t="s">
        <v>101</v>
      </c>
      <c r="O114" s="51" t="s">
        <v>102</v>
      </c>
    </row>
    <row r="115" spans="1:15" hidden="1" x14ac:dyDescent="0.2">
      <c r="A115" s="50">
        <v>118</v>
      </c>
      <c r="B115" s="193" t="s">
        <v>244</v>
      </c>
      <c r="C115" s="58" t="s">
        <v>73</v>
      </c>
      <c r="D115" s="51" t="s">
        <v>40</v>
      </c>
      <c r="E115" s="51" t="s">
        <v>517</v>
      </c>
      <c r="F115" s="51" t="s">
        <v>518</v>
      </c>
      <c r="G115" s="51" t="s">
        <v>76</v>
      </c>
      <c r="H115" s="53" t="s">
        <v>519</v>
      </c>
      <c r="I115" s="50" t="s">
        <v>57</v>
      </c>
      <c r="J115" s="50" t="s">
        <v>658</v>
      </c>
      <c r="K115" s="55"/>
      <c r="L115" s="51" t="s">
        <v>58</v>
      </c>
      <c r="M115" s="51" t="s">
        <v>520</v>
      </c>
      <c r="N115" s="51" t="s">
        <v>147</v>
      </c>
      <c r="O115" s="51" t="s">
        <v>148</v>
      </c>
    </row>
    <row r="116" spans="1:15" x14ac:dyDescent="0.2">
      <c r="A116" s="50">
        <v>119</v>
      </c>
      <c r="B116" s="51" t="s">
        <v>244</v>
      </c>
      <c r="C116" s="52" t="s">
        <v>39</v>
      </c>
      <c r="D116" s="51" t="s">
        <v>40</v>
      </c>
      <c r="E116" s="51" t="s">
        <v>517</v>
      </c>
      <c r="F116" s="51" t="s">
        <v>521</v>
      </c>
      <c r="G116" s="51" t="s">
        <v>43</v>
      </c>
      <c r="H116" s="53" t="s">
        <v>522</v>
      </c>
      <c r="I116" s="50" t="s">
        <v>69</v>
      </c>
      <c r="J116" s="50" t="s">
        <v>690</v>
      </c>
      <c r="K116" s="55"/>
      <c r="L116" s="51" t="s">
        <v>58</v>
      </c>
      <c r="M116" s="51" t="s">
        <v>523</v>
      </c>
      <c r="N116" s="51" t="s">
        <v>147</v>
      </c>
      <c r="O116" s="51" t="s">
        <v>148</v>
      </c>
    </row>
    <row r="117" spans="1:15" hidden="1" x14ac:dyDescent="0.2">
      <c r="A117" s="50">
        <v>120</v>
      </c>
      <c r="B117" s="193" t="s">
        <v>103</v>
      </c>
      <c r="C117" s="57" t="s">
        <v>63</v>
      </c>
      <c r="D117" s="51" t="s">
        <v>40</v>
      </c>
      <c r="E117" s="51" t="s">
        <v>524</v>
      </c>
      <c r="F117" s="51" t="s">
        <v>525</v>
      </c>
      <c r="G117" s="51" t="s">
        <v>43</v>
      </c>
      <c r="H117" s="53" t="s">
        <v>315</v>
      </c>
      <c r="I117" s="50" t="s">
        <v>45</v>
      </c>
      <c r="J117" s="50" t="s">
        <v>567</v>
      </c>
      <c r="K117" s="55"/>
      <c r="L117" s="51" t="s">
        <v>58</v>
      </c>
      <c r="M117" s="51" t="s">
        <v>526</v>
      </c>
      <c r="N117" s="51" t="s">
        <v>108</v>
      </c>
      <c r="O117" s="51" t="s">
        <v>109</v>
      </c>
    </row>
    <row r="118" spans="1:15" x14ac:dyDescent="0.2">
      <c r="A118" s="50">
        <v>121</v>
      </c>
      <c r="B118" s="193" t="s">
        <v>51</v>
      </c>
      <c r="C118" s="56" t="s">
        <v>52</v>
      </c>
      <c r="D118" s="51" t="s">
        <v>40</v>
      </c>
      <c r="E118" s="51" t="s">
        <v>527</v>
      </c>
      <c r="F118" s="51" t="s">
        <v>405</v>
      </c>
      <c r="G118" s="51" t="s">
        <v>76</v>
      </c>
      <c r="H118" s="53" t="s">
        <v>528</v>
      </c>
      <c r="I118" s="50" t="s">
        <v>69</v>
      </c>
      <c r="J118" s="50" t="s">
        <v>727</v>
      </c>
      <c r="K118" s="55"/>
      <c r="L118" s="51" t="s">
        <v>58</v>
      </c>
      <c r="M118" s="51" t="s">
        <v>529</v>
      </c>
      <c r="N118" s="51" t="s">
        <v>60</v>
      </c>
      <c r="O118" s="51" t="s">
        <v>61</v>
      </c>
    </row>
    <row r="119" spans="1:15" hidden="1" x14ac:dyDescent="0.2">
      <c r="A119" s="50">
        <v>122</v>
      </c>
      <c r="B119" s="193" t="s">
        <v>38</v>
      </c>
      <c r="C119" s="57" t="s">
        <v>63</v>
      </c>
      <c r="D119" s="51" t="s">
        <v>40</v>
      </c>
      <c r="E119" s="51" t="s">
        <v>530</v>
      </c>
      <c r="F119" s="51" t="s">
        <v>531</v>
      </c>
      <c r="G119" s="51" t="s">
        <v>67</v>
      </c>
      <c r="H119" s="53" t="s">
        <v>532</v>
      </c>
      <c r="I119" s="50" t="s">
        <v>45</v>
      </c>
      <c r="J119" s="50" t="s">
        <v>563</v>
      </c>
      <c r="K119" s="55"/>
      <c r="L119" s="51" t="s">
        <v>58</v>
      </c>
      <c r="M119" s="51" t="s">
        <v>533</v>
      </c>
      <c r="N119" s="51" t="s">
        <v>49</v>
      </c>
      <c r="O119" s="51" t="s">
        <v>50</v>
      </c>
    </row>
    <row r="120" spans="1:15" x14ac:dyDescent="0.2">
      <c r="A120" s="50">
        <v>123</v>
      </c>
      <c r="B120" s="193" t="s">
        <v>189</v>
      </c>
      <c r="C120" s="57" t="s">
        <v>63</v>
      </c>
      <c r="D120" s="51" t="s">
        <v>40</v>
      </c>
      <c r="E120" s="51" t="s">
        <v>534</v>
      </c>
      <c r="F120" s="51" t="s">
        <v>535</v>
      </c>
      <c r="G120" s="51" t="s">
        <v>43</v>
      </c>
      <c r="H120" s="53" t="s">
        <v>536</v>
      </c>
      <c r="I120" s="50" t="s">
        <v>69</v>
      </c>
      <c r="J120" s="50" t="s">
        <v>591</v>
      </c>
      <c r="K120" s="55"/>
      <c r="L120" s="51" t="s">
        <v>58</v>
      </c>
      <c r="M120" s="51" t="s">
        <v>537</v>
      </c>
      <c r="N120" s="51" t="s">
        <v>194</v>
      </c>
      <c r="O120" s="51" t="s">
        <v>195</v>
      </c>
    </row>
    <row r="121" spans="1:15" hidden="1" x14ac:dyDescent="0.2">
      <c r="A121" s="50">
        <v>124</v>
      </c>
      <c r="B121" s="193" t="s">
        <v>90</v>
      </c>
      <c r="C121" s="57" t="s">
        <v>63</v>
      </c>
      <c r="D121" s="59"/>
      <c r="E121" s="51" t="s">
        <v>538</v>
      </c>
      <c r="F121" s="51" t="s">
        <v>539</v>
      </c>
      <c r="G121" s="51" t="s">
        <v>43</v>
      </c>
      <c r="H121" s="53" t="s">
        <v>540</v>
      </c>
      <c r="I121" s="50" t="s">
        <v>46</v>
      </c>
      <c r="J121" s="50" t="s">
        <v>579</v>
      </c>
      <c r="K121" s="55"/>
      <c r="L121" s="51" t="s">
        <v>58</v>
      </c>
      <c r="M121" s="51" t="s">
        <v>541</v>
      </c>
      <c r="N121" s="51" t="s">
        <v>88</v>
      </c>
      <c r="O121" s="51" t="s">
        <v>89</v>
      </c>
    </row>
    <row r="122" spans="1:15" hidden="1" x14ac:dyDescent="0.2">
      <c r="A122" s="50">
        <v>125</v>
      </c>
      <c r="B122" s="193" t="s">
        <v>172</v>
      </c>
      <c r="C122" s="57" t="s">
        <v>63</v>
      </c>
      <c r="D122" s="51" t="s">
        <v>40</v>
      </c>
      <c r="E122" s="193" t="s">
        <v>1042</v>
      </c>
      <c r="F122" s="193" t="s">
        <v>1043</v>
      </c>
      <c r="G122" s="51" t="s">
        <v>43</v>
      </c>
      <c r="H122" s="53"/>
      <c r="I122" s="50" t="s">
        <v>46</v>
      </c>
      <c r="J122" s="50" t="s">
        <v>566</v>
      </c>
      <c r="K122" s="55"/>
      <c r="L122" s="51" t="s">
        <v>58</v>
      </c>
      <c r="M122" s="51" t="s">
        <v>542</v>
      </c>
      <c r="N122" s="51" t="s">
        <v>176</v>
      </c>
      <c r="O122" s="51" t="s">
        <v>177</v>
      </c>
    </row>
    <row r="123" spans="1:15" hidden="1" x14ac:dyDescent="0.2">
      <c r="A123">
        <v>119</v>
      </c>
      <c r="B123" s="193" t="s">
        <v>103</v>
      </c>
      <c r="C123" s="58" t="s">
        <v>73</v>
      </c>
      <c r="D123" s="51" t="s">
        <v>40</v>
      </c>
      <c r="E123" s="194" t="s">
        <v>1046</v>
      </c>
      <c r="F123" s="194" t="s">
        <v>935</v>
      </c>
      <c r="G123" s="194"/>
      <c r="H123" s="194"/>
      <c r="I123" s="50" t="s">
        <v>46</v>
      </c>
      <c r="J123" s="50" t="s">
        <v>595</v>
      </c>
      <c r="K123" s="194"/>
      <c r="L123" s="194"/>
      <c r="M123" s="194"/>
      <c r="N123" s="194"/>
      <c r="O123" s="194"/>
    </row>
    <row r="125" spans="1:15" x14ac:dyDescent="0.2">
      <c r="A125" s="50">
        <v>1</v>
      </c>
      <c r="B125" s="193" t="s">
        <v>38</v>
      </c>
      <c r="C125" s="52" t="s">
        <v>39</v>
      </c>
      <c r="D125" s="51" t="s">
        <v>40</v>
      </c>
      <c r="E125" s="51" t="s">
        <v>41</v>
      </c>
      <c r="F125" s="51" t="s">
        <v>42</v>
      </c>
      <c r="G125" s="51" t="s">
        <v>43</v>
      </c>
      <c r="H125" s="53" t="s">
        <v>44</v>
      </c>
      <c r="I125" s="50" t="s">
        <v>46</v>
      </c>
      <c r="J125" s="50" t="s">
        <v>693</v>
      </c>
      <c r="K125" s="55"/>
      <c r="L125" s="51" t="s">
        <v>47</v>
      </c>
      <c r="M125" s="51" t="s">
        <v>48</v>
      </c>
      <c r="N125" s="51" t="s">
        <v>49</v>
      </c>
      <c r="O125" s="51" t="s">
        <v>50</v>
      </c>
    </row>
    <row r="126" spans="1:15" x14ac:dyDescent="0.2">
      <c r="A126" s="50">
        <v>2</v>
      </c>
      <c r="B126" s="193" t="s">
        <v>51</v>
      </c>
      <c r="C126" s="56" t="s">
        <v>52</v>
      </c>
      <c r="D126" s="51" t="s">
        <v>40</v>
      </c>
      <c r="E126" s="51" t="s">
        <v>53</v>
      </c>
      <c r="F126" s="51" t="s">
        <v>54</v>
      </c>
      <c r="G126" s="51" t="s">
        <v>55</v>
      </c>
      <c r="H126" s="53" t="s">
        <v>56</v>
      </c>
      <c r="I126" s="50" t="s">
        <v>46</v>
      </c>
      <c r="J126" s="50" t="s">
        <v>723</v>
      </c>
      <c r="K126" s="55"/>
      <c r="L126" s="51" t="s">
        <v>58</v>
      </c>
      <c r="M126" s="51" t="s">
        <v>59</v>
      </c>
      <c r="N126" s="51" t="s">
        <v>60</v>
      </c>
      <c r="O126" s="51" t="s">
        <v>61</v>
      </c>
    </row>
    <row r="127" spans="1:15" x14ac:dyDescent="0.2">
      <c r="A127" s="50">
        <v>3</v>
      </c>
      <c r="B127" s="193" t="s">
        <v>62</v>
      </c>
      <c r="C127" s="57" t="s">
        <v>63</v>
      </c>
      <c r="D127" s="51" t="s">
        <v>64</v>
      </c>
      <c r="E127" s="51" t="s">
        <v>65</v>
      </c>
      <c r="F127" s="51" t="s">
        <v>66</v>
      </c>
      <c r="G127" s="51" t="s">
        <v>67</v>
      </c>
      <c r="H127" s="53" t="s">
        <v>68</v>
      </c>
      <c r="I127" s="50" t="s">
        <v>46</v>
      </c>
      <c r="J127" s="50" t="s">
        <v>618</v>
      </c>
      <c r="K127" s="55"/>
      <c r="L127" s="51" t="s">
        <v>58</v>
      </c>
      <c r="M127" s="51" t="s">
        <v>70</v>
      </c>
      <c r="N127" s="51" t="s">
        <v>71</v>
      </c>
      <c r="O127" s="51" t="s">
        <v>72</v>
      </c>
    </row>
    <row r="128" spans="1:15" x14ac:dyDescent="0.2">
      <c r="A128" s="50">
        <v>4</v>
      </c>
      <c r="B128" s="193" t="s">
        <v>38</v>
      </c>
      <c r="C128" s="58" t="s">
        <v>73</v>
      </c>
      <c r="D128" s="51" t="s">
        <v>40</v>
      </c>
      <c r="E128" s="51" t="s">
        <v>74</v>
      </c>
      <c r="F128" s="51" t="s">
        <v>75</v>
      </c>
      <c r="G128" s="51" t="s">
        <v>76</v>
      </c>
      <c r="H128" s="53" t="s">
        <v>77</v>
      </c>
      <c r="I128" s="50" t="s">
        <v>46</v>
      </c>
      <c r="J128" s="50" t="s">
        <v>639</v>
      </c>
      <c r="K128" s="55"/>
      <c r="L128" s="51" t="s">
        <v>58</v>
      </c>
      <c r="M128" s="51" t="s">
        <v>78</v>
      </c>
      <c r="N128" s="51" t="s">
        <v>49</v>
      </c>
      <c r="O128" s="51" t="s">
        <v>50</v>
      </c>
    </row>
    <row r="129" spans="1:15" x14ac:dyDescent="0.2">
      <c r="A129" s="50">
        <v>5</v>
      </c>
      <c r="B129" s="193" t="s">
        <v>62</v>
      </c>
      <c r="C129" s="57" t="s">
        <v>63</v>
      </c>
      <c r="D129" s="51" t="s">
        <v>64</v>
      </c>
      <c r="E129" s="51" t="s">
        <v>79</v>
      </c>
      <c r="F129" s="51" t="s">
        <v>80</v>
      </c>
      <c r="G129" s="51" t="s">
        <v>43</v>
      </c>
      <c r="H129" s="53" t="s">
        <v>81</v>
      </c>
      <c r="I129" s="50" t="s">
        <v>69</v>
      </c>
      <c r="J129" s="50" t="s">
        <v>620</v>
      </c>
      <c r="K129" s="55"/>
      <c r="L129" s="51" t="s">
        <v>58</v>
      </c>
      <c r="M129" s="51" t="s">
        <v>82</v>
      </c>
      <c r="N129" s="51" t="s">
        <v>71</v>
      </c>
      <c r="O129" s="51" t="s">
        <v>72</v>
      </c>
    </row>
    <row r="130" spans="1:15" x14ac:dyDescent="0.2">
      <c r="A130" s="50">
        <v>6</v>
      </c>
      <c r="B130" s="193" t="s">
        <v>83</v>
      </c>
      <c r="C130" s="58" t="s">
        <v>73</v>
      </c>
      <c r="D130" s="59">
        <v>1</v>
      </c>
      <c r="E130" s="51" t="s">
        <v>84</v>
      </c>
      <c r="F130" s="51" t="s">
        <v>85</v>
      </c>
      <c r="G130" s="51" t="s">
        <v>76</v>
      </c>
      <c r="H130" s="53" t="s">
        <v>86</v>
      </c>
      <c r="I130" s="50" t="s">
        <v>45</v>
      </c>
      <c r="J130" s="50" t="s">
        <v>660</v>
      </c>
      <c r="K130" s="55"/>
      <c r="L130" s="51" t="s">
        <v>58</v>
      </c>
      <c r="M130" s="51" t="s">
        <v>87</v>
      </c>
      <c r="N130" s="51" t="s">
        <v>88</v>
      </c>
      <c r="O130" s="51" t="s">
        <v>89</v>
      </c>
    </row>
    <row r="131" spans="1:15" x14ac:dyDescent="0.2">
      <c r="A131" s="50">
        <v>7</v>
      </c>
      <c r="B131" s="193" t="s">
        <v>90</v>
      </c>
      <c r="C131" s="57" t="s">
        <v>63</v>
      </c>
      <c r="D131" s="59"/>
      <c r="E131" s="51" t="s">
        <v>91</v>
      </c>
      <c r="F131" s="51" t="s">
        <v>92</v>
      </c>
      <c r="G131" s="51" t="s">
        <v>43</v>
      </c>
      <c r="H131" s="53" t="s">
        <v>93</v>
      </c>
      <c r="I131" s="50" t="s">
        <v>46</v>
      </c>
      <c r="J131" s="50" t="s">
        <v>574</v>
      </c>
      <c r="K131" s="55"/>
      <c r="L131" s="51" t="s">
        <v>58</v>
      </c>
      <c r="M131" s="51" t="s">
        <v>95</v>
      </c>
      <c r="N131" s="51" t="s">
        <v>88</v>
      </c>
      <c r="O131" s="51" t="s">
        <v>89</v>
      </c>
    </row>
    <row r="132" spans="1:15" x14ac:dyDescent="0.2">
      <c r="A132" s="50">
        <v>8</v>
      </c>
      <c r="B132" s="193" t="s">
        <v>96</v>
      </c>
      <c r="C132" s="56" t="s">
        <v>52</v>
      </c>
      <c r="D132" s="51" t="s">
        <v>40</v>
      </c>
      <c r="E132" s="51" t="s">
        <v>97</v>
      </c>
      <c r="F132" s="51" t="s">
        <v>98</v>
      </c>
      <c r="G132" s="51" t="s">
        <v>55</v>
      </c>
      <c r="H132" s="53" t="s">
        <v>99</v>
      </c>
      <c r="I132" s="50" t="s">
        <v>46</v>
      </c>
      <c r="J132" s="50" t="s">
        <v>730</v>
      </c>
      <c r="K132" s="55"/>
      <c r="L132" s="51" t="s">
        <v>58</v>
      </c>
      <c r="M132" s="51" t="s">
        <v>100</v>
      </c>
      <c r="N132" s="51" t="s">
        <v>101</v>
      </c>
      <c r="O132" s="51" t="s">
        <v>102</v>
      </c>
    </row>
    <row r="133" spans="1:15" x14ac:dyDescent="0.2">
      <c r="A133" s="50">
        <v>9</v>
      </c>
      <c r="B133" s="193" t="s">
        <v>103</v>
      </c>
      <c r="C133" s="58" t="s">
        <v>73</v>
      </c>
      <c r="D133" s="51" t="s">
        <v>40</v>
      </c>
      <c r="E133" s="51" t="s">
        <v>104</v>
      </c>
      <c r="F133" s="51" t="s">
        <v>105</v>
      </c>
      <c r="G133" s="51" t="s">
        <v>76</v>
      </c>
      <c r="H133" s="53" t="s">
        <v>106</v>
      </c>
      <c r="I133" s="50" t="s">
        <v>45</v>
      </c>
      <c r="J133" s="50" t="s">
        <v>615</v>
      </c>
      <c r="K133" s="55"/>
      <c r="L133" s="51" t="s">
        <v>58</v>
      </c>
      <c r="M133" s="51" t="s">
        <v>107</v>
      </c>
      <c r="N133" s="51" t="s">
        <v>108</v>
      </c>
      <c r="O133" s="51" t="s">
        <v>109</v>
      </c>
    </row>
    <row r="134" spans="1:15" x14ac:dyDescent="0.2">
      <c r="A134" s="50">
        <v>10</v>
      </c>
      <c r="B134" s="193" t="s">
        <v>103</v>
      </c>
      <c r="C134" s="58" t="s">
        <v>73</v>
      </c>
      <c r="D134" s="51" t="s">
        <v>40</v>
      </c>
      <c r="E134" s="51" t="s">
        <v>110</v>
      </c>
      <c r="F134" s="51" t="s">
        <v>111</v>
      </c>
      <c r="G134" s="51" t="s">
        <v>76</v>
      </c>
      <c r="H134" s="53" t="s">
        <v>112</v>
      </c>
      <c r="I134" s="50" t="s">
        <v>46</v>
      </c>
      <c r="J134" s="50" t="s">
        <v>675</v>
      </c>
      <c r="K134" s="55"/>
      <c r="L134" s="51" t="s">
        <v>58</v>
      </c>
      <c r="M134" s="51" t="s">
        <v>113</v>
      </c>
      <c r="N134" s="51" t="s">
        <v>108</v>
      </c>
      <c r="O134" s="51" t="s">
        <v>109</v>
      </c>
    </row>
    <row r="135" spans="1:15" x14ac:dyDescent="0.2">
      <c r="A135" s="50">
        <v>11</v>
      </c>
      <c r="B135" s="193" t="s">
        <v>114</v>
      </c>
      <c r="C135" s="57" t="s">
        <v>63</v>
      </c>
      <c r="D135" s="51" t="s">
        <v>64</v>
      </c>
      <c r="E135" s="51" t="s">
        <v>116</v>
      </c>
      <c r="F135" s="51" t="s">
        <v>117</v>
      </c>
      <c r="G135" s="51" t="s">
        <v>43</v>
      </c>
      <c r="H135" s="53" t="s">
        <v>118</v>
      </c>
      <c r="I135" s="50" t="s">
        <v>46</v>
      </c>
      <c r="J135" s="50" t="s">
        <v>595</v>
      </c>
      <c r="K135" s="55"/>
      <c r="L135" s="51" t="s">
        <v>58</v>
      </c>
      <c r="M135" s="51" t="s">
        <v>119</v>
      </c>
      <c r="N135" s="51" t="s">
        <v>71</v>
      </c>
      <c r="O135" s="51" t="s">
        <v>72</v>
      </c>
    </row>
    <row r="136" spans="1:15" x14ac:dyDescent="0.2">
      <c r="A136" s="50">
        <v>12</v>
      </c>
      <c r="B136" s="193" t="s">
        <v>103</v>
      </c>
      <c r="C136" s="52" t="s">
        <v>39</v>
      </c>
      <c r="D136" s="51" t="s">
        <v>40</v>
      </c>
      <c r="E136" s="51" t="s">
        <v>120</v>
      </c>
      <c r="F136" s="51" t="s">
        <v>121</v>
      </c>
      <c r="G136" s="51" t="s">
        <v>67</v>
      </c>
      <c r="H136" s="53" t="s">
        <v>122</v>
      </c>
      <c r="I136" s="50" t="s">
        <v>46</v>
      </c>
      <c r="J136" s="50" t="s">
        <v>716</v>
      </c>
      <c r="K136" s="55"/>
      <c r="L136" s="51" t="s">
        <v>58</v>
      </c>
      <c r="M136" s="51" t="s">
        <v>123</v>
      </c>
      <c r="N136" s="51" t="s">
        <v>108</v>
      </c>
      <c r="O136" s="51" t="s">
        <v>109</v>
      </c>
    </row>
    <row r="137" spans="1:15" x14ac:dyDescent="0.2">
      <c r="A137" s="50">
        <v>13</v>
      </c>
      <c r="B137" s="193" t="s">
        <v>124</v>
      </c>
      <c r="C137" s="57" t="s">
        <v>63</v>
      </c>
      <c r="D137" s="51" t="s">
        <v>125</v>
      </c>
      <c r="E137" s="51" t="s">
        <v>126</v>
      </c>
      <c r="F137" s="51" t="s">
        <v>127</v>
      </c>
      <c r="G137" s="51" t="s">
        <v>67</v>
      </c>
      <c r="H137" s="53" t="s">
        <v>128</v>
      </c>
      <c r="I137" s="50" t="s">
        <v>46</v>
      </c>
      <c r="J137" s="50" t="s">
        <v>604</v>
      </c>
      <c r="K137" s="55"/>
      <c r="L137" s="51" t="s">
        <v>58</v>
      </c>
      <c r="M137" s="51" t="s">
        <v>129</v>
      </c>
      <c r="N137" s="51" t="s">
        <v>101</v>
      </c>
      <c r="O137" s="51" t="s">
        <v>102</v>
      </c>
    </row>
    <row r="138" spans="1:15" x14ac:dyDescent="0.2">
      <c r="A138" s="50">
        <v>14</v>
      </c>
      <c r="B138" s="193" t="s">
        <v>114</v>
      </c>
      <c r="C138" s="57" t="s">
        <v>63</v>
      </c>
      <c r="D138" s="51" t="s">
        <v>115</v>
      </c>
      <c r="E138" s="51" t="s">
        <v>130</v>
      </c>
      <c r="F138" s="51" t="s">
        <v>131</v>
      </c>
      <c r="G138" s="51" t="s">
        <v>43</v>
      </c>
      <c r="H138" s="53" t="s">
        <v>132</v>
      </c>
      <c r="I138" s="50" t="s">
        <v>46</v>
      </c>
      <c r="J138" s="50" t="s">
        <v>612</v>
      </c>
      <c r="K138" s="55"/>
      <c r="L138" s="51" t="s">
        <v>58</v>
      </c>
      <c r="M138" s="51" t="s">
        <v>133</v>
      </c>
      <c r="N138" s="51" t="s">
        <v>71</v>
      </c>
      <c r="O138" s="51" t="s">
        <v>72</v>
      </c>
    </row>
    <row r="139" spans="1:15" x14ac:dyDescent="0.2">
      <c r="A139" s="50">
        <v>16</v>
      </c>
      <c r="B139" s="193" t="s">
        <v>83</v>
      </c>
      <c r="C139" s="58" t="s">
        <v>73</v>
      </c>
      <c r="D139" s="59"/>
      <c r="E139" s="51" t="s">
        <v>134</v>
      </c>
      <c r="F139" s="51" t="s">
        <v>135</v>
      </c>
      <c r="G139" s="51" t="s">
        <v>67</v>
      </c>
      <c r="H139" s="53" t="s">
        <v>136</v>
      </c>
      <c r="I139" s="50" t="s">
        <v>46</v>
      </c>
      <c r="J139" s="50" t="s">
        <v>996</v>
      </c>
      <c r="K139" s="55"/>
      <c r="L139" s="51" t="s">
        <v>58</v>
      </c>
      <c r="M139" s="51" t="s">
        <v>137</v>
      </c>
      <c r="N139" s="51" t="s">
        <v>88</v>
      </c>
      <c r="O139" s="51" t="s">
        <v>89</v>
      </c>
    </row>
    <row r="140" spans="1:15" x14ac:dyDescent="0.2">
      <c r="A140" s="50">
        <v>17</v>
      </c>
      <c r="B140" s="193" t="s">
        <v>96</v>
      </c>
      <c r="C140" s="56" t="s">
        <v>52</v>
      </c>
      <c r="D140" s="51" t="s">
        <v>40</v>
      </c>
      <c r="E140" s="51" t="s">
        <v>138</v>
      </c>
      <c r="F140" s="51" t="s">
        <v>139</v>
      </c>
      <c r="G140" s="51" t="s">
        <v>76</v>
      </c>
      <c r="H140" s="53" t="s">
        <v>140</v>
      </c>
      <c r="I140" s="50" t="s">
        <v>46</v>
      </c>
      <c r="J140" s="50" t="s">
        <v>615</v>
      </c>
      <c r="K140" s="55"/>
      <c r="L140" s="51" t="s">
        <v>58</v>
      </c>
      <c r="M140" s="51" t="s">
        <v>141</v>
      </c>
      <c r="N140" s="51" t="s">
        <v>101</v>
      </c>
      <c r="O140" s="51" t="s">
        <v>102</v>
      </c>
    </row>
    <row r="141" spans="1:15" x14ac:dyDescent="0.2">
      <c r="A141" s="50">
        <v>18</v>
      </c>
      <c r="B141" s="193" t="s">
        <v>142</v>
      </c>
      <c r="C141" s="58" t="s">
        <v>73</v>
      </c>
      <c r="D141" s="51" t="s">
        <v>40</v>
      </c>
      <c r="E141" s="51" t="s">
        <v>143</v>
      </c>
      <c r="F141" s="51" t="s">
        <v>144</v>
      </c>
      <c r="G141" s="51" t="s">
        <v>55</v>
      </c>
      <c r="H141" s="53" t="s">
        <v>145</v>
      </c>
      <c r="I141" s="50" t="s">
        <v>46</v>
      </c>
      <c r="J141" s="50" t="s">
        <v>628</v>
      </c>
      <c r="K141" s="55"/>
      <c r="L141" s="51" t="s">
        <v>58</v>
      </c>
      <c r="M141" s="51" t="s">
        <v>146</v>
      </c>
      <c r="N141" s="51" t="s">
        <v>147</v>
      </c>
      <c r="O141" s="51" t="s">
        <v>148</v>
      </c>
    </row>
    <row r="142" spans="1:15" x14ac:dyDescent="0.2">
      <c r="A142" s="50">
        <v>19</v>
      </c>
      <c r="B142" s="193" t="s">
        <v>124</v>
      </c>
      <c r="C142" s="57" t="s">
        <v>63</v>
      </c>
      <c r="D142" s="51" t="s">
        <v>125</v>
      </c>
      <c r="E142" s="51" t="s">
        <v>149</v>
      </c>
      <c r="F142" s="51" t="s">
        <v>150</v>
      </c>
      <c r="G142" s="51" t="s">
        <v>67</v>
      </c>
      <c r="H142" s="53" t="s">
        <v>151</v>
      </c>
      <c r="I142" s="50" t="s">
        <v>46</v>
      </c>
      <c r="J142" s="50" t="s">
        <v>607</v>
      </c>
      <c r="K142" s="55"/>
      <c r="L142" s="51" t="s">
        <v>58</v>
      </c>
      <c r="M142" s="51" t="s">
        <v>152</v>
      </c>
      <c r="N142" s="51" t="s">
        <v>101</v>
      </c>
      <c r="O142" s="51" t="s">
        <v>102</v>
      </c>
    </row>
    <row r="143" spans="1:15" x14ac:dyDescent="0.2">
      <c r="A143" s="50">
        <v>20</v>
      </c>
      <c r="B143" s="193" t="s">
        <v>38</v>
      </c>
      <c r="C143" s="58" t="s">
        <v>73</v>
      </c>
      <c r="D143" s="51" t="s">
        <v>40</v>
      </c>
      <c r="E143" s="51" t="s">
        <v>153</v>
      </c>
      <c r="F143" s="51" t="s">
        <v>154</v>
      </c>
      <c r="G143" s="51" t="s">
        <v>55</v>
      </c>
      <c r="H143" s="53" t="s">
        <v>155</v>
      </c>
      <c r="I143" s="50" t="s">
        <v>46</v>
      </c>
      <c r="J143" s="50" t="s">
        <v>641</v>
      </c>
      <c r="K143" s="55"/>
      <c r="L143" s="51" t="s">
        <v>58</v>
      </c>
      <c r="M143" s="51" t="s">
        <v>156</v>
      </c>
      <c r="N143" s="51" t="s">
        <v>49</v>
      </c>
      <c r="O143" s="51" t="s">
        <v>50</v>
      </c>
    </row>
    <row r="144" spans="1:15" x14ac:dyDescent="0.2">
      <c r="A144" s="50">
        <v>21</v>
      </c>
      <c r="B144" s="193" t="s">
        <v>103</v>
      </c>
      <c r="C144" s="52" t="s">
        <v>39</v>
      </c>
      <c r="D144" s="51" t="s">
        <v>40</v>
      </c>
      <c r="E144" s="51" t="s">
        <v>157</v>
      </c>
      <c r="F144" s="51" t="s">
        <v>150</v>
      </c>
      <c r="G144" s="51" t="s">
        <v>67</v>
      </c>
      <c r="H144" s="53" t="s">
        <v>158</v>
      </c>
      <c r="I144" s="50" t="s">
        <v>46</v>
      </c>
      <c r="J144" s="50" t="s">
        <v>597</v>
      </c>
      <c r="K144" s="55"/>
      <c r="L144" s="51" t="s">
        <v>58</v>
      </c>
      <c r="M144" s="51" t="s">
        <v>159</v>
      </c>
      <c r="N144" s="51" t="s">
        <v>108</v>
      </c>
      <c r="O144" s="51" t="s">
        <v>109</v>
      </c>
    </row>
    <row r="145" spans="1:15" x14ac:dyDescent="0.2">
      <c r="A145" s="50">
        <v>22</v>
      </c>
      <c r="B145" s="193" t="s">
        <v>96</v>
      </c>
      <c r="C145" s="57" t="s">
        <v>63</v>
      </c>
      <c r="D145" s="51" t="s">
        <v>40</v>
      </c>
      <c r="E145" s="51" t="s">
        <v>160</v>
      </c>
      <c r="F145" s="51" t="s">
        <v>161</v>
      </c>
      <c r="G145" s="51" t="s">
        <v>67</v>
      </c>
      <c r="H145" s="53" t="s">
        <v>162</v>
      </c>
      <c r="I145" s="50" t="s">
        <v>46</v>
      </c>
      <c r="J145" s="50" t="s">
        <v>594</v>
      </c>
      <c r="K145" s="55"/>
      <c r="L145" s="51" t="s">
        <v>58</v>
      </c>
      <c r="M145" s="51" t="s">
        <v>163</v>
      </c>
      <c r="N145" s="51" t="s">
        <v>101</v>
      </c>
      <c r="O145" s="51" t="s">
        <v>102</v>
      </c>
    </row>
    <row r="146" spans="1:15" x14ac:dyDescent="0.2">
      <c r="A146" s="50">
        <v>23</v>
      </c>
      <c r="B146" s="193" t="s">
        <v>124</v>
      </c>
      <c r="C146" s="56" t="s">
        <v>52</v>
      </c>
      <c r="D146" s="51" t="s">
        <v>125</v>
      </c>
      <c r="E146" s="51" t="s">
        <v>164</v>
      </c>
      <c r="F146" s="51" t="s">
        <v>165</v>
      </c>
      <c r="G146" s="51" t="s">
        <v>55</v>
      </c>
      <c r="H146" s="53" t="s">
        <v>166</v>
      </c>
      <c r="I146" s="50" t="s">
        <v>57</v>
      </c>
      <c r="J146" s="50" t="s">
        <v>734</v>
      </c>
      <c r="K146" s="55"/>
      <c r="L146" s="51" t="s">
        <v>58</v>
      </c>
      <c r="M146" s="51" t="s">
        <v>167</v>
      </c>
      <c r="N146" s="51" t="s">
        <v>101</v>
      </c>
      <c r="O146" s="51" t="s">
        <v>102</v>
      </c>
    </row>
    <row r="147" spans="1:15" x14ac:dyDescent="0.2">
      <c r="A147" s="50">
        <v>24</v>
      </c>
      <c r="B147" s="193" t="s">
        <v>51</v>
      </c>
      <c r="C147" s="52" t="s">
        <v>39</v>
      </c>
      <c r="D147" s="51" t="s">
        <v>40</v>
      </c>
      <c r="E147" s="51" t="s">
        <v>168</v>
      </c>
      <c r="F147" s="51" t="s">
        <v>169</v>
      </c>
      <c r="G147" s="51" t="s">
        <v>67</v>
      </c>
      <c r="H147" s="53" t="s">
        <v>170</v>
      </c>
      <c r="I147" s="50" t="s">
        <v>46</v>
      </c>
      <c r="J147" s="50" t="s">
        <v>615</v>
      </c>
      <c r="K147" s="55"/>
      <c r="L147" s="51" t="s">
        <v>58</v>
      </c>
      <c r="M147" s="51" t="s">
        <v>171</v>
      </c>
      <c r="N147" s="51" t="s">
        <v>60</v>
      </c>
      <c r="O147" s="51" t="s">
        <v>61</v>
      </c>
    </row>
    <row r="148" spans="1:15" x14ac:dyDescent="0.2">
      <c r="A148" s="50">
        <v>25</v>
      </c>
      <c r="B148" s="193" t="s">
        <v>172</v>
      </c>
      <c r="C148" s="57" t="s">
        <v>63</v>
      </c>
      <c r="D148" s="51" t="s">
        <v>40</v>
      </c>
      <c r="E148" s="51" t="s">
        <v>1044</v>
      </c>
      <c r="F148" s="51" t="s">
        <v>1039</v>
      </c>
      <c r="G148" s="51" t="s">
        <v>43</v>
      </c>
      <c r="H148" s="53" t="s">
        <v>174</v>
      </c>
      <c r="I148" s="50" t="s">
        <v>46</v>
      </c>
      <c r="J148" s="50" t="s">
        <v>595</v>
      </c>
      <c r="K148" s="55"/>
      <c r="L148" s="51" t="s">
        <v>58</v>
      </c>
      <c r="M148" s="51" t="s">
        <v>175</v>
      </c>
      <c r="N148" s="51" t="s">
        <v>176</v>
      </c>
      <c r="O148" s="51" t="s">
        <v>177</v>
      </c>
    </row>
    <row r="149" spans="1:15" x14ac:dyDescent="0.2">
      <c r="A149" s="50">
        <v>26</v>
      </c>
      <c r="B149" s="193" t="s">
        <v>83</v>
      </c>
      <c r="C149" s="58" t="s">
        <v>73</v>
      </c>
      <c r="D149" s="59">
        <v>1</v>
      </c>
      <c r="E149" s="51" t="s">
        <v>178</v>
      </c>
      <c r="F149" s="51" t="s">
        <v>179</v>
      </c>
      <c r="G149" s="51" t="s">
        <v>67</v>
      </c>
      <c r="H149" s="53" t="s">
        <v>180</v>
      </c>
      <c r="I149" s="50" t="s">
        <v>46</v>
      </c>
      <c r="J149" s="50" t="s">
        <v>614</v>
      </c>
      <c r="K149" s="55"/>
      <c r="L149" s="51" t="s">
        <v>58</v>
      </c>
      <c r="M149" s="51" t="s">
        <v>181</v>
      </c>
      <c r="N149" s="51" t="s">
        <v>88</v>
      </c>
      <c r="O149" s="51" t="s">
        <v>89</v>
      </c>
    </row>
    <row r="150" spans="1:15" x14ac:dyDescent="0.2">
      <c r="A150" s="50">
        <v>27</v>
      </c>
      <c r="B150" s="193" t="s">
        <v>172</v>
      </c>
      <c r="C150" s="57" t="s">
        <v>63</v>
      </c>
      <c r="D150" s="51" t="s">
        <v>40</v>
      </c>
      <c r="E150" s="193" t="s">
        <v>182</v>
      </c>
      <c r="F150" s="193" t="s">
        <v>183</v>
      </c>
      <c r="G150" s="51" t="s">
        <v>67</v>
      </c>
      <c r="H150" s="53" t="s">
        <v>184</v>
      </c>
      <c r="I150" s="50" t="s">
        <v>57</v>
      </c>
      <c r="J150" s="50" t="s">
        <v>1040</v>
      </c>
      <c r="K150" s="55"/>
      <c r="L150" s="51" t="s">
        <v>58</v>
      </c>
      <c r="M150" s="51" t="s">
        <v>185</v>
      </c>
      <c r="N150" s="51" t="s">
        <v>176</v>
      </c>
      <c r="O150" s="51" t="s">
        <v>177</v>
      </c>
    </row>
    <row r="151" spans="1:15" x14ac:dyDescent="0.2">
      <c r="A151" s="50">
        <v>28</v>
      </c>
      <c r="B151" s="193" t="s">
        <v>103</v>
      </c>
      <c r="C151" s="52" t="s">
        <v>39</v>
      </c>
      <c r="D151" s="51" t="s">
        <v>40</v>
      </c>
      <c r="E151" s="51" t="s">
        <v>186</v>
      </c>
      <c r="F151" s="51" t="s">
        <v>187</v>
      </c>
      <c r="G151" s="51" t="s">
        <v>67</v>
      </c>
      <c r="H151" s="53" t="s">
        <v>68</v>
      </c>
      <c r="I151" s="50" t="s">
        <v>46</v>
      </c>
      <c r="J151" s="50" t="s">
        <v>614</v>
      </c>
      <c r="K151" s="55"/>
      <c r="L151" s="51" t="s">
        <v>58</v>
      </c>
      <c r="M151" s="51" t="s">
        <v>188</v>
      </c>
      <c r="N151" s="51" t="s">
        <v>108</v>
      </c>
      <c r="O151" s="51" t="s">
        <v>109</v>
      </c>
    </row>
    <row r="152" spans="1:15" x14ac:dyDescent="0.2">
      <c r="A152" s="50">
        <v>29</v>
      </c>
      <c r="B152" s="193" t="s">
        <v>189</v>
      </c>
      <c r="C152" s="57" t="s">
        <v>63</v>
      </c>
      <c r="D152" s="51" t="s">
        <v>40</v>
      </c>
      <c r="E152" s="51" t="s">
        <v>190</v>
      </c>
      <c r="F152" s="51" t="s">
        <v>191</v>
      </c>
      <c r="G152" s="51" t="s">
        <v>67</v>
      </c>
      <c r="H152" s="53" t="s">
        <v>192</v>
      </c>
      <c r="I152" s="50" t="s">
        <v>46</v>
      </c>
      <c r="J152" s="50" t="s">
        <v>582</v>
      </c>
      <c r="K152" s="55"/>
      <c r="L152" s="51" t="s">
        <v>58</v>
      </c>
      <c r="M152" s="51" t="s">
        <v>193</v>
      </c>
      <c r="N152" s="51" t="s">
        <v>194</v>
      </c>
      <c r="O152" s="51" t="s">
        <v>195</v>
      </c>
    </row>
    <row r="153" spans="1:15" x14ac:dyDescent="0.2">
      <c r="A153" s="50">
        <v>30</v>
      </c>
      <c r="B153" s="193" t="s">
        <v>103</v>
      </c>
      <c r="C153" s="57" t="s">
        <v>63</v>
      </c>
      <c r="D153" s="51" t="s">
        <v>40</v>
      </c>
      <c r="E153" s="51" t="s">
        <v>196</v>
      </c>
      <c r="F153" s="51" t="s">
        <v>197</v>
      </c>
      <c r="G153" s="51" t="s">
        <v>43</v>
      </c>
      <c r="H153" s="53" t="s">
        <v>198</v>
      </c>
      <c r="I153" s="50" t="s">
        <v>46</v>
      </c>
      <c r="J153" s="50" t="s">
        <v>597</v>
      </c>
      <c r="K153" s="55"/>
      <c r="L153" s="51" t="s">
        <v>58</v>
      </c>
      <c r="M153" s="51" t="s">
        <v>199</v>
      </c>
      <c r="N153" s="51" t="s">
        <v>108</v>
      </c>
      <c r="O153" s="51" t="s">
        <v>109</v>
      </c>
    </row>
    <row r="154" spans="1:15" x14ac:dyDescent="0.2">
      <c r="A154" s="50">
        <v>31</v>
      </c>
      <c r="B154" s="193" t="s">
        <v>189</v>
      </c>
      <c r="C154" s="57" t="s">
        <v>63</v>
      </c>
      <c r="D154" s="51" t="s">
        <v>40</v>
      </c>
      <c r="E154" s="51" t="s">
        <v>200</v>
      </c>
      <c r="F154" s="51" t="s">
        <v>201</v>
      </c>
      <c r="G154" s="51" t="s">
        <v>67</v>
      </c>
      <c r="H154" s="53" t="s">
        <v>202</v>
      </c>
      <c r="I154" s="50" t="s">
        <v>45</v>
      </c>
      <c r="J154" s="50" t="s">
        <v>584</v>
      </c>
      <c r="K154" s="55"/>
      <c r="L154" s="51" t="s">
        <v>58</v>
      </c>
      <c r="M154" s="51" t="s">
        <v>203</v>
      </c>
      <c r="N154" s="51" t="s">
        <v>194</v>
      </c>
      <c r="O154" s="51" t="s">
        <v>195</v>
      </c>
    </row>
    <row r="155" spans="1:15" x14ac:dyDescent="0.2">
      <c r="A155" s="50">
        <v>32</v>
      </c>
      <c r="B155" s="193" t="s">
        <v>38</v>
      </c>
      <c r="C155" s="58" t="s">
        <v>73</v>
      </c>
      <c r="D155" s="51" t="s">
        <v>40</v>
      </c>
      <c r="E155" s="51" t="s">
        <v>204</v>
      </c>
      <c r="F155" s="51" t="s">
        <v>205</v>
      </c>
      <c r="G155" s="51" t="s">
        <v>55</v>
      </c>
      <c r="H155" s="53" t="s">
        <v>206</v>
      </c>
      <c r="I155" s="50" t="s">
        <v>57</v>
      </c>
      <c r="J155" s="50" t="s">
        <v>643</v>
      </c>
      <c r="K155" s="55"/>
      <c r="L155" s="51" t="s">
        <v>58</v>
      </c>
      <c r="M155" s="51" t="s">
        <v>207</v>
      </c>
      <c r="N155" s="51" t="s">
        <v>49</v>
      </c>
      <c r="O155" s="51" t="s">
        <v>50</v>
      </c>
    </row>
    <row r="156" spans="1:15" x14ac:dyDescent="0.2">
      <c r="A156" s="50">
        <v>33</v>
      </c>
      <c r="B156" s="193" t="s">
        <v>172</v>
      </c>
      <c r="C156" s="57" t="s">
        <v>63</v>
      </c>
      <c r="D156" s="51" t="s">
        <v>40</v>
      </c>
      <c r="E156" s="193" t="s">
        <v>208</v>
      </c>
      <c r="F156" s="193" t="s">
        <v>209</v>
      </c>
      <c r="G156" s="51" t="s">
        <v>67</v>
      </c>
      <c r="H156" s="53" t="s">
        <v>210</v>
      </c>
      <c r="I156" s="50" t="s">
        <v>45</v>
      </c>
      <c r="J156" s="50" t="s">
        <v>569</v>
      </c>
      <c r="K156" s="55"/>
      <c r="L156" s="51" t="s">
        <v>58</v>
      </c>
      <c r="M156" s="51" t="s">
        <v>211</v>
      </c>
      <c r="N156" s="51" t="s">
        <v>176</v>
      </c>
      <c r="O156" s="51" t="s">
        <v>177</v>
      </c>
    </row>
    <row r="157" spans="1:15" x14ac:dyDescent="0.2">
      <c r="A157" s="50">
        <v>34</v>
      </c>
      <c r="B157" s="193" t="s">
        <v>189</v>
      </c>
      <c r="C157" s="57" t="s">
        <v>63</v>
      </c>
      <c r="D157" s="51" t="s">
        <v>40</v>
      </c>
      <c r="E157" s="51" t="s">
        <v>212</v>
      </c>
      <c r="F157" s="51" t="s">
        <v>213</v>
      </c>
      <c r="G157" s="51" t="s">
        <v>43</v>
      </c>
      <c r="H157" s="53" t="s">
        <v>214</v>
      </c>
      <c r="I157" s="50" t="s">
        <v>46</v>
      </c>
      <c r="J157" s="50" t="s">
        <v>586</v>
      </c>
      <c r="K157" s="55"/>
      <c r="L157" s="51" t="s">
        <v>58</v>
      </c>
      <c r="M157" s="51" t="s">
        <v>215</v>
      </c>
      <c r="N157" s="51" t="s">
        <v>194</v>
      </c>
      <c r="O157" s="51" t="s">
        <v>195</v>
      </c>
    </row>
    <row r="158" spans="1:15" x14ac:dyDescent="0.2">
      <c r="A158" s="50">
        <v>35</v>
      </c>
      <c r="B158" s="193" t="s">
        <v>216</v>
      </c>
      <c r="C158" s="58" t="s">
        <v>73</v>
      </c>
      <c r="D158" s="59">
        <v>2</v>
      </c>
      <c r="E158" s="51" t="s">
        <v>217</v>
      </c>
      <c r="F158" s="51" t="s">
        <v>218</v>
      </c>
      <c r="G158" s="51" t="s">
        <v>43</v>
      </c>
      <c r="H158" s="53" t="s">
        <v>219</v>
      </c>
      <c r="I158" s="50" t="s">
        <v>57</v>
      </c>
      <c r="J158" s="50" t="s">
        <v>667</v>
      </c>
      <c r="K158" s="55"/>
      <c r="L158" s="51" t="s">
        <v>58</v>
      </c>
      <c r="M158" s="51" t="s">
        <v>220</v>
      </c>
      <c r="N158" s="51" t="s">
        <v>88</v>
      </c>
      <c r="O158" s="51" t="s">
        <v>89</v>
      </c>
    </row>
    <row r="159" spans="1:15" x14ac:dyDescent="0.2">
      <c r="A159" s="50">
        <v>36</v>
      </c>
      <c r="B159" s="193" t="s">
        <v>38</v>
      </c>
      <c r="C159" s="58" t="s">
        <v>73</v>
      </c>
      <c r="D159" s="51" t="s">
        <v>40</v>
      </c>
      <c r="E159" s="51" t="s">
        <v>221</v>
      </c>
      <c r="F159" s="51" t="s">
        <v>222</v>
      </c>
      <c r="G159" s="51" t="s">
        <v>55</v>
      </c>
      <c r="H159" s="53" t="s">
        <v>223</v>
      </c>
      <c r="I159" s="50" t="s">
        <v>57</v>
      </c>
      <c r="J159" s="50" t="s">
        <v>645</v>
      </c>
      <c r="K159" s="55"/>
      <c r="L159" s="51" t="s">
        <v>58</v>
      </c>
      <c r="M159" s="51" t="s">
        <v>224</v>
      </c>
      <c r="N159" s="51" t="s">
        <v>49</v>
      </c>
      <c r="O159" s="51" t="s">
        <v>50</v>
      </c>
    </row>
    <row r="160" spans="1:15" x14ac:dyDescent="0.2">
      <c r="A160" s="50">
        <v>38</v>
      </c>
      <c r="B160" s="193" t="s">
        <v>83</v>
      </c>
      <c r="C160" s="58" t="s">
        <v>73</v>
      </c>
      <c r="D160" s="59">
        <v>1</v>
      </c>
      <c r="E160" s="51" t="s">
        <v>228</v>
      </c>
      <c r="F160" s="51" t="s">
        <v>229</v>
      </c>
      <c r="G160" s="51" t="s">
        <v>55</v>
      </c>
      <c r="H160" s="53" t="s">
        <v>230</v>
      </c>
      <c r="I160" s="50" t="s">
        <v>57</v>
      </c>
      <c r="J160" s="50" t="s">
        <v>663</v>
      </c>
      <c r="K160" s="55"/>
      <c r="L160" s="51" t="s">
        <v>58</v>
      </c>
      <c r="M160" s="51" t="s">
        <v>231</v>
      </c>
      <c r="N160" s="51" t="s">
        <v>88</v>
      </c>
      <c r="O160" s="51" t="s">
        <v>89</v>
      </c>
    </row>
    <row r="161" spans="1:15" x14ac:dyDescent="0.2">
      <c r="A161" s="50">
        <v>39</v>
      </c>
      <c r="B161" s="193" t="s">
        <v>103</v>
      </c>
      <c r="C161" s="58" t="s">
        <v>73</v>
      </c>
      <c r="D161" s="51" t="s">
        <v>40</v>
      </c>
      <c r="E161" s="51" t="s">
        <v>232</v>
      </c>
      <c r="F161" s="51" t="s">
        <v>233</v>
      </c>
      <c r="G161" s="51" t="s">
        <v>76</v>
      </c>
      <c r="H161" s="53" t="s">
        <v>234</v>
      </c>
      <c r="I161" s="50" t="s">
        <v>46</v>
      </c>
      <c r="J161" s="50" t="s">
        <v>597</v>
      </c>
      <c r="K161" s="55"/>
      <c r="L161" s="51" t="s">
        <v>58</v>
      </c>
      <c r="M161" s="51" t="s">
        <v>235</v>
      </c>
      <c r="N161" s="51" t="s">
        <v>108</v>
      </c>
      <c r="O161" s="51" t="s">
        <v>109</v>
      </c>
    </row>
    <row r="162" spans="1:15" x14ac:dyDescent="0.2">
      <c r="A162" s="50">
        <v>40</v>
      </c>
      <c r="B162" s="193" t="s">
        <v>83</v>
      </c>
      <c r="C162" s="58" t="s">
        <v>73</v>
      </c>
      <c r="D162" s="59">
        <v>1</v>
      </c>
      <c r="E162" s="51" t="s">
        <v>236</v>
      </c>
      <c r="F162" s="51" t="s">
        <v>237</v>
      </c>
      <c r="G162" s="51" t="s">
        <v>76</v>
      </c>
      <c r="H162" s="53" t="s">
        <v>238</v>
      </c>
      <c r="I162" s="50" t="s">
        <v>46</v>
      </c>
      <c r="J162" s="50" t="s">
        <v>665</v>
      </c>
      <c r="K162" s="55"/>
      <c r="L162" s="51" t="s">
        <v>58</v>
      </c>
      <c r="M162" s="51" t="s">
        <v>239</v>
      </c>
      <c r="N162" s="51" t="s">
        <v>88</v>
      </c>
      <c r="O162" s="51" t="s">
        <v>89</v>
      </c>
    </row>
    <row r="163" spans="1:15" x14ac:dyDescent="0.2">
      <c r="A163" s="50">
        <v>41</v>
      </c>
      <c r="B163" s="193" t="s">
        <v>216</v>
      </c>
      <c r="C163" s="58" t="s">
        <v>73</v>
      </c>
      <c r="D163" s="59">
        <v>2</v>
      </c>
      <c r="E163" s="51" t="s">
        <v>240</v>
      </c>
      <c r="F163" s="51" t="s">
        <v>241</v>
      </c>
      <c r="G163" s="51" t="s">
        <v>55</v>
      </c>
      <c r="H163" s="53" t="s">
        <v>242</v>
      </c>
      <c r="I163" s="50" t="s">
        <v>45</v>
      </c>
      <c r="J163" s="50" t="s">
        <v>669</v>
      </c>
      <c r="K163" s="55"/>
      <c r="L163" s="51" t="s">
        <v>58</v>
      </c>
      <c r="M163" s="51" t="s">
        <v>243</v>
      </c>
      <c r="N163" s="51" t="s">
        <v>88</v>
      </c>
      <c r="O163" s="51" t="s">
        <v>89</v>
      </c>
    </row>
    <row r="164" spans="1:15" x14ac:dyDescent="0.2">
      <c r="A164" s="50">
        <v>42</v>
      </c>
      <c r="B164" s="51" t="s">
        <v>244</v>
      </c>
      <c r="C164" s="52" t="s">
        <v>39</v>
      </c>
      <c r="D164" s="51" t="s">
        <v>40</v>
      </c>
      <c r="E164" s="51" t="s">
        <v>245</v>
      </c>
      <c r="F164" s="51" t="s">
        <v>246</v>
      </c>
      <c r="G164" s="51" t="s">
        <v>43</v>
      </c>
      <c r="H164" s="53" t="s">
        <v>247</v>
      </c>
      <c r="I164" s="50" t="s">
        <v>46</v>
      </c>
      <c r="J164" s="50" t="s">
        <v>681</v>
      </c>
      <c r="K164" s="55"/>
      <c r="L164" s="51" t="s">
        <v>58</v>
      </c>
      <c r="M164" s="51" t="s">
        <v>248</v>
      </c>
      <c r="N164" s="51" t="s">
        <v>147</v>
      </c>
      <c r="O164" s="51" t="s">
        <v>148</v>
      </c>
    </row>
    <row r="165" spans="1:15" x14ac:dyDescent="0.2">
      <c r="A165" s="50">
        <v>43</v>
      </c>
      <c r="B165" s="193" t="s">
        <v>114</v>
      </c>
      <c r="C165" s="57" t="s">
        <v>63</v>
      </c>
      <c r="D165" s="51" t="s">
        <v>115</v>
      </c>
      <c r="E165" s="51" t="s">
        <v>249</v>
      </c>
      <c r="F165" s="51" t="s">
        <v>250</v>
      </c>
      <c r="G165" s="51" t="s">
        <v>43</v>
      </c>
      <c r="H165" s="53" t="s">
        <v>162</v>
      </c>
      <c r="I165" s="50" t="s">
        <v>45</v>
      </c>
      <c r="J165" s="50" t="s">
        <v>571</v>
      </c>
      <c r="K165" s="55"/>
      <c r="L165" s="51" t="s">
        <v>58</v>
      </c>
      <c r="M165" s="51" t="s">
        <v>251</v>
      </c>
      <c r="N165" s="51" t="s">
        <v>71</v>
      </c>
      <c r="O165" s="51" t="s">
        <v>72</v>
      </c>
    </row>
    <row r="166" spans="1:15" x14ac:dyDescent="0.2">
      <c r="A166" s="50">
        <v>44</v>
      </c>
      <c r="B166" s="193" t="s">
        <v>103</v>
      </c>
      <c r="C166" s="57" t="s">
        <v>63</v>
      </c>
      <c r="D166" s="51" t="s">
        <v>40</v>
      </c>
      <c r="E166" s="51" t="s">
        <v>252</v>
      </c>
      <c r="F166" s="51" t="s">
        <v>253</v>
      </c>
      <c r="G166" s="51" t="s">
        <v>67</v>
      </c>
      <c r="H166" s="53" t="s">
        <v>254</v>
      </c>
      <c r="I166" s="50" t="s">
        <v>45</v>
      </c>
      <c r="J166" s="50" t="s">
        <v>613</v>
      </c>
      <c r="K166" s="55"/>
      <c r="L166" s="51" t="s">
        <v>58</v>
      </c>
      <c r="M166" s="51" t="s">
        <v>255</v>
      </c>
      <c r="N166" s="51" t="s">
        <v>108</v>
      </c>
      <c r="O166" s="51" t="s">
        <v>109</v>
      </c>
    </row>
    <row r="167" spans="1:15" x14ac:dyDescent="0.2">
      <c r="A167" s="50">
        <v>45</v>
      </c>
      <c r="B167" s="193" t="s">
        <v>90</v>
      </c>
      <c r="C167" s="57" t="s">
        <v>63</v>
      </c>
      <c r="D167" s="59"/>
      <c r="E167" s="51" t="s">
        <v>256</v>
      </c>
      <c r="F167" s="51" t="s">
        <v>257</v>
      </c>
      <c r="G167" s="51" t="s">
        <v>55</v>
      </c>
      <c r="H167" s="53" t="s">
        <v>258</v>
      </c>
      <c r="I167" s="50" t="s">
        <v>46</v>
      </c>
      <c r="J167" s="50" t="s">
        <v>576</v>
      </c>
      <c r="K167" s="55"/>
      <c r="L167" s="51" t="s">
        <v>58</v>
      </c>
      <c r="M167" s="51" t="s">
        <v>259</v>
      </c>
      <c r="N167" s="51" t="s">
        <v>88</v>
      </c>
      <c r="O167" s="51" t="s">
        <v>89</v>
      </c>
    </row>
    <row r="168" spans="1:15" x14ac:dyDescent="0.2">
      <c r="A168" s="50">
        <v>46</v>
      </c>
      <c r="B168" s="193" t="s">
        <v>51</v>
      </c>
      <c r="C168" s="56" t="s">
        <v>52</v>
      </c>
      <c r="D168" s="51" t="s">
        <v>40</v>
      </c>
      <c r="E168" s="51" t="s">
        <v>260</v>
      </c>
      <c r="F168" s="51" t="s">
        <v>261</v>
      </c>
      <c r="G168" s="51" t="s">
        <v>55</v>
      </c>
      <c r="H168" s="53" t="s">
        <v>262</v>
      </c>
      <c r="I168" s="50" t="s">
        <v>45</v>
      </c>
      <c r="J168" s="50" t="s">
        <v>676</v>
      </c>
      <c r="K168" s="55"/>
      <c r="L168" s="51" t="s">
        <v>58</v>
      </c>
      <c r="M168" s="51" t="s">
        <v>263</v>
      </c>
      <c r="N168" s="51" t="s">
        <v>60</v>
      </c>
      <c r="O168" s="51" t="s">
        <v>61</v>
      </c>
    </row>
    <row r="169" spans="1:15" x14ac:dyDescent="0.2">
      <c r="A169" s="50">
        <v>47</v>
      </c>
      <c r="B169" s="193" t="s">
        <v>96</v>
      </c>
      <c r="C169" s="56" t="s">
        <v>52</v>
      </c>
      <c r="D169" s="51" t="s">
        <v>40</v>
      </c>
      <c r="E169" s="51" t="s">
        <v>264</v>
      </c>
      <c r="F169" s="51" t="s">
        <v>265</v>
      </c>
      <c r="G169" s="51" t="s">
        <v>55</v>
      </c>
      <c r="H169" s="53" t="s">
        <v>266</v>
      </c>
      <c r="I169" s="50" t="s">
        <v>94</v>
      </c>
      <c r="J169" s="50" t="s">
        <v>731</v>
      </c>
      <c r="K169" s="55"/>
      <c r="L169" s="51" t="s">
        <v>58</v>
      </c>
      <c r="M169" s="51" t="s">
        <v>267</v>
      </c>
      <c r="N169" s="51" t="s">
        <v>101</v>
      </c>
      <c r="O169" s="51" t="s">
        <v>102</v>
      </c>
    </row>
    <row r="170" spans="1:15" x14ac:dyDescent="0.2">
      <c r="A170" s="50">
        <v>48</v>
      </c>
      <c r="B170" s="193" t="s">
        <v>38</v>
      </c>
      <c r="C170" s="57" t="s">
        <v>63</v>
      </c>
      <c r="D170" s="51" t="s">
        <v>40</v>
      </c>
      <c r="E170" s="51" t="s">
        <v>268</v>
      </c>
      <c r="F170" s="51" t="s">
        <v>269</v>
      </c>
      <c r="G170" s="51" t="s">
        <v>43</v>
      </c>
      <c r="H170" s="53" t="s">
        <v>270</v>
      </c>
      <c r="I170" s="50" t="s">
        <v>46</v>
      </c>
      <c r="J170" s="50" t="s">
        <v>554</v>
      </c>
      <c r="K170" s="55"/>
      <c r="L170" s="51" t="s">
        <v>58</v>
      </c>
      <c r="M170" s="51" t="s">
        <v>271</v>
      </c>
      <c r="N170" s="51" t="s">
        <v>49</v>
      </c>
      <c r="O170" s="51" t="s">
        <v>50</v>
      </c>
    </row>
    <row r="171" spans="1:15" x14ac:dyDescent="0.2">
      <c r="A171" s="50">
        <v>49</v>
      </c>
      <c r="B171" s="193" t="s">
        <v>83</v>
      </c>
      <c r="C171" s="58" t="s">
        <v>73</v>
      </c>
      <c r="D171" s="59"/>
      <c r="E171" s="51" t="s">
        <v>272</v>
      </c>
      <c r="F171" s="51" t="s">
        <v>273</v>
      </c>
      <c r="G171" s="51" t="s">
        <v>67</v>
      </c>
      <c r="H171" s="53" t="s">
        <v>274</v>
      </c>
      <c r="I171" s="50" t="s">
        <v>46</v>
      </c>
      <c r="J171" s="50" t="s">
        <v>998</v>
      </c>
      <c r="K171" s="55"/>
      <c r="L171" s="51" t="s">
        <v>58</v>
      </c>
      <c r="M171" s="51" t="s">
        <v>275</v>
      </c>
      <c r="N171" s="51" t="s">
        <v>88</v>
      </c>
      <c r="O171" s="51" t="s">
        <v>89</v>
      </c>
    </row>
    <row r="172" spans="1:15" x14ac:dyDescent="0.2">
      <c r="A172" s="50">
        <v>50</v>
      </c>
      <c r="B172" s="193" t="s">
        <v>51</v>
      </c>
      <c r="C172" s="56" t="s">
        <v>52</v>
      </c>
      <c r="D172" s="51" t="s">
        <v>40</v>
      </c>
      <c r="E172" s="51" t="s">
        <v>276</v>
      </c>
      <c r="F172" s="51" t="s">
        <v>277</v>
      </c>
      <c r="G172" s="51" t="s">
        <v>76</v>
      </c>
      <c r="H172" s="53" t="s">
        <v>278</v>
      </c>
      <c r="I172" s="50" t="s">
        <v>46</v>
      </c>
      <c r="J172" s="50" t="s">
        <v>612</v>
      </c>
      <c r="K172" s="55"/>
      <c r="L172" s="51" t="s">
        <v>58</v>
      </c>
      <c r="M172" s="51" t="s">
        <v>279</v>
      </c>
      <c r="N172" s="51" t="s">
        <v>60</v>
      </c>
      <c r="O172" s="51" t="s">
        <v>61</v>
      </c>
    </row>
    <row r="173" spans="1:15" x14ac:dyDescent="0.2">
      <c r="A173" s="50">
        <v>51</v>
      </c>
      <c r="B173" s="193" t="s">
        <v>244</v>
      </c>
      <c r="C173" s="58" t="s">
        <v>73</v>
      </c>
      <c r="D173" s="51" t="s">
        <v>40</v>
      </c>
      <c r="E173" s="51" t="s">
        <v>1054</v>
      </c>
      <c r="F173" s="51" t="s">
        <v>1055</v>
      </c>
      <c r="G173" s="51" t="s">
        <v>55</v>
      </c>
      <c r="H173" s="53" t="s">
        <v>280</v>
      </c>
      <c r="I173" s="50" t="s">
        <v>46</v>
      </c>
      <c r="J173" s="50" t="s">
        <v>1057</v>
      </c>
      <c r="K173" s="55"/>
      <c r="L173" s="51" t="s">
        <v>58</v>
      </c>
      <c r="M173" s="51" t="s">
        <v>281</v>
      </c>
      <c r="N173" s="51" t="s">
        <v>147</v>
      </c>
      <c r="O173" s="51" t="s">
        <v>148</v>
      </c>
    </row>
    <row r="174" spans="1:15" x14ac:dyDescent="0.2">
      <c r="A174" s="50">
        <v>52</v>
      </c>
      <c r="B174" s="193" t="s">
        <v>124</v>
      </c>
      <c r="C174" s="57" t="s">
        <v>63</v>
      </c>
      <c r="D174" s="51" t="s">
        <v>125</v>
      </c>
      <c r="E174" s="51" t="s">
        <v>282</v>
      </c>
      <c r="F174" s="51" t="s">
        <v>283</v>
      </c>
      <c r="G174" s="51" t="s">
        <v>43</v>
      </c>
      <c r="H174" s="53" t="s">
        <v>284</v>
      </c>
      <c r="I174" s="50" t="s">
        <v>46</v>
      </c>
      <c r="J174" s="50" t="s">
        <v>608</v>
      </c>
      <c r="K174" s="55"/>
      <c r="L174" s="51" t="s">
        <v>58</v>
      </c>
      <c r="M174" s="51" t="s">
        <v>285</v>
      </c>
      <c r="N174" s="51" t="s">
        <v>101</v>
      </c>
      <c r="O174" s="51" t="s">
        <v>102</v>
      </c>
    </row>
    <row r="175" spans="1:15" x14ac:dyDescent="0.2">
      <c r="A175" s="50">
        <v>53</v>
      </c>
      <c r="B175" s="193" t="s">
        <v>96</v>
      </c>
      <c r="C175" s="57" t="s">
        <v>63</v>
      </c>
      <c r="D175" s="51" t="s">
        <v>40</v>
      </c>
      <c r="E175" s="51" t="s">
        <v>286</v>
      </c>
      <c r="F175" s="51" t="s">
        <v>287</v>
      </c>
      <c r="G175" s="51" t="s">
        <v>43</v>
      </c>
      <c r="H175" s="53" t="s">
        <v>288</v>
      </c>
      <c r="I175" s="50" t="s">
        <v>57</v>
      </c>
      <c r="J175" s="50" t="s">
        <v>596</v>
      </c>
      <c r="K175" s="55"/>
      <c r="L175" s="51" t="s">
        <v>58</v>
      </c>
      <c r="M175" s="51" t="s">
        <v>289</v>
      </c>
      <c r="N175" s="51" t="s">
        <v>101</v>
      </c>
      <c r="O175" s="51" t="s">
        <v>102</v>
      </c>
    </row>
    <row r="176" spans="1:15" x14ac:dyDescent="0.2">
      <c r="A176" s="50">
        <v>54</v>
      </c>
      <c r="B176" s="193" t="s">
        <v>96</v>
      </c>
      <c r="C176" s="56" t="s">
        <v>52</v>
      </c>
      <c r="D176" s="51" t="s">
        <v>40</v>
      </c>
      <c r="E176" s="51" t="s">
        <v>290</v>
      </c>
      <c r="F176" s="51" t="s">
        <v>237</v>
      </c>
      <c r="G176" s="51" t="s">
        <v>76</v>
      </c>
      <c r="H176" s="53" t="s">
        <v>291</v>
      </c>
      <c r="I176" s="50" t="s">
        <v>94</v>
      </c>
      <c r="J176" s="50" t="s">
        <v>733</v>
      </c>
      <c r="K176" s="55"/>
      <c r="L176" s="51" t="s">
        <v>58</v>
      </c>
      <c r="M176" s="51" t="s">
        <v>292</v>
      </c>
      <c r="N176" s="51" t="s">
        <v>101</v>
      </c>
      <c r="O176" s="51" t="s">
        <v>102</v>
      </c>
    </row>
    <row r="177" spans="1:15" x14ac:dyDescent="0.2">
      <c r="A177" s="50">
        <v>55</v>
      </c>
      <c r="B177" s="193" t="s">
        <v>38</v>
      </c>
      <c r="C177" s="58" t="s">
        <v>73</v>
      </c>
      <c r="D177" s="51" t="s">
        <v>40</v>
      </c>
      <c r="E177" s="51" t="s">
        <v>293</v>
      </c>
      <c r="F177" s="51" t="s">
        <v>294</v>
      </c>
      <c r="G177" s="51" t="s">
        <v>55</v>
      </c>
      <c r="H177" s="53" t="s">
        <v>295</v>
      </c>
      <c r="I177" s="50" t="s">
        <v>45</v>
      </c>
      <c r="J177" s="50" t="s">
        <v>647</v>
      </c>
      <c r="K177" s="55"/>
      <c r="L177" s="51" t="s">
        <v>58</v>
      </c>
      <c r="M177" s="51" t="s">
        <v>296</v>
      </c>
      <c r="N177" s="51" t="s">
        <v>49</v>
      </c>
      <c r="O177" s="51" t="s">
        <v>50</v>
      </c>
    </row>
    <row r="178" spans="1:15" x14ac:dyDescent="0.2">
      <c r="A178" s="50">
        <v>56</v>
      </c>
      <c r="B178" s="193" t="s">
        <v>103</v>
      </c>
      <c r="C178" s="52" t="s">
        <v>39</v>
      </c>
      <c r="D178" s="51" t="s">
        <v>40</v>
      </c>
      <c r="E178" s="51" t="s">
        <v>297</v>
      </c>
      <c r="F178" s="51" t="s">
        <v>287</v>
      </c>
      <c r="G178" s="51" t="s">
        <v>43</v>
      </c>
      <c r="H178" s="53" t="s">
        <v>298</v>
      </c>
      <c r="I178" s="50" t="s">
        <v>57</v>
      </c>
      <c r="J178" s="50" t="s">
        <v>717</v>
      </c>
      <c r="K178" s="55"/>
      <c r="L178" s="51" t="s">
        <v>58</v>
      </c>
      <c r="M178" s="51" t="s">
        <v>299</v>
      </c>
      <c r="N178" s="51" t="s">
        <v>108</v>
      </c>
      <c r="O178" s="51" t="s">
        <v>109</v>
      </c>
    </row>
    <row r="179" spans="1:15" x14ac:dyDescent="0.2">
      <c r="A179" s="50">
        <v>57</v>
      </c>
      <c r="B179" s="193" t="s">
        <v>244</v>
      </c>
      <c r="C179" s="58" t="s">
        <v>73</v>
      </c>
      <c r="D179" s="51" t="s">
        <v>40</v>
      </c>
      <c r="E179" s="51" t="s">
        <v>300</v>
      </c>
      <c r="F179" s="51" t="s">
        <v>301</v>
      </c>
      <c r="G179" s="51" t="s">
        <v>76</v>
      </c>
      <c r="H179" s="53" t="s">
        <v>302</v>
      </c>
      <c r="I179" s="50" t="s">
        <v>57</v>
      </c>
      <c r="J179" s="50" t="s">
        <v>650</v>
      </c>
      <c r="K179" s="55"/>
      <c r="L179" s="51" t="s">
        <v>58</v>
      </c>
      <c r="M179" s="51" t="s">
        <v>303</v>
      </c>
      <c r="N179" s="51" t="s">
        <v>147</v>
      </c>
      <c r="O179" s="51" t="s">
        <v>148</v>
      </c>
    </row>
    <row r="180" spans="1:15" x14ac:dyDescent="0.2">
      <c r="A180" s="50">
        <v>58</v>
      </c>
      <c r="B180" s="193" t="s">
        <v>51</v>
      </c>
      <c r="C180" s="52" t="s">
        <v>39</v>
      </c>
      <c r="D180" s="51" t="s">
        <v>40</v>
      </c>
      <c r="E180" s="51" t="s">
        <v>304</v>
      </c>
      <c r="F180" s="51" t="s">
        <v>305</v>
      </c>
      <c r="G180" s="51" t="s">
        <v>43</v>
      </c>
      <c r="H180" s="53" t="s">
        <v>306</v>
      </c>
      <c r="I180" s="50" t="s">
        <v>57</v>
      </c>
      <c r="J180" s="50" t="s">
        <v>714</v>
      </c>
      <c r="K180" s="55"/>
      <c r="L180" s="51" t="s">
        <v>58</v>
      </c>
      <c r="M180" s="51" t="s">
        <v>307</v>
      </c>
      <c r="N180" s="51" t="s">
        <v>60</v>
      </c>
      <c r="O180" s="51" t="s">
        <v>61</v>
      </c>
    </row>
    <row r="181" spans="1:15" x14ac:dyDescent="0.2">
      <c r="A181" s="50">
        <v>59</v>
      </c>
      <c r="B181" s="193" t="s">
        <v>51</v>
      </c>
      <c r="C181" s="52" t="s">
        <v>39</v>
      </c>
      <c r="D181" s="51" t="s">
        <v>40</v>
      </c>
      <c r="E181" s="51" t="s">
        <v>304</v>
      </c>
      <c r="F181" s="51" t="s">
        <v>308</v>
      </c>
      <c r="G181" s="51" t="s">
        <v>43</v>
      </c>
      <c r="H181" s="53" t="s">
        <v>309</v>
      </c>
      <c r="I181" s="50" t="s">
        <v>45</v>
      </c>
      <c r="J181" s="50" t="s">
        <v>595</v>
      </c>
      <c r="K181" s="55"/>
      <c r="L181" s="51" t="s">
        <v>58</v>
      </c>
      <c r="M181" s="51" t="s">
        <v>310</v>
      </c>
      <c r="N181" s="51" t="s">
        <v>60</v>
      </c>
      <c r="O181" s="51" t="s">
        <v>61</v>
      </c>
    </row>
    <row r="182" spans="1:15" x14ac:dyDescent="0.2">
      <c r="A182" s="50">
        <v>60</v>
      </c>
      <c r="B182" s="193" t="s">
        <v>51</v>
      </c>
      <c r="C182" s="56" t="s">
        <v>52</v>
      </c>
      <c r="D182" s="51" t="s">
        <v>40</v>
      </c>
      <c r="E182" s="51" t="s">
        <v>311</v>
      </c>
      <c r="F182" s="51" t="s">
        <v>150</v>
      </c>
      <c r="G182" s="51" t="s">
        <v>76</v>
      </c>
      <c r="H182" s="53" t="s">
        <v>230</v>
      </c>
      <c r="I182" s="50" t="s">
        <v>45</v>
      </c>
      <c r="J182" s="50" t="s">
        <v>726</v>
      </c>
      <c r="K182" s="55"/>
      <c r="L182" s="51" t="s">
        <v>58</v>
      </c>
      <c r="M182" s="51" t="s">
        <v>312</v>
      </c>
      <c r="N182" s="51" t="s">
        <v>60</v>
      </c>
      <c r="O182" s="51" t="s">
        <v>61</v>
      </c>
    </row>
    <row r="183" spans="1:15" x14ac:dyDescent="0.2">
      <c r="A183" s="50">
        <v>61</v>
      </c>
      <c r="B183" s="193" t="s">
        <v>189</v>
      </c>
      <c r="C183" s="57" t="s">
        <v>63</v>
      </c>
      <c r="D183" s="51" t="s">
        <v>40</v>
      </c>
      <c r="E183" s="51" t="s">
        <v>313</v>
      </c>
      <c r="F183" s="51" t="s">
        <v>314</v>
      </c>
      <c r="G183" s="51" t="s">
        <v>67</v>
      </c>
      <c r="H183" s="53" t="s">
        <v>315</v>
      </c>
      <c r="I183" s="50" t="s">
        <v>45</v>
      </c>
      <c r="J183" s="50" t="s">
        <v>588</v>
      </c>
      <c r="K183" s="55"/>
      <c r="L183" s="51" t="s">
        <v>58</v>
      </c>
      <c r="M183" s="51" t="s">
        <v>316</v>
      </c>
      <c r="N183" s="51" t="s">
        <v>194</v>
      </c>
      <c r="O183" s="51" t="s">
        <v>195</v>
      </c>
    </row>
    <row r="184" spans="1:15" x14ac:dyDescent="0.2">
      <c r="A184" s="50">
        <v>62</v>
      </c>
      <c r="B184" s="193" t="s">
        <v>124</v>
      </c>
      <c r="C184" s="56" t="s">
        <v>52</v>
      </c>
      <c r="D184" s="51" t="s">
        <v>125</v>
      </c>
      <c r="E184" s="51" t="s">
        <v>317</v>
      </c>
      <c r="F184" s="51" t="s">
        <v>161</v>
      </c>
      <c r="G184" s="51" t="s">
        <v>76</v>
      </c>
      <c r="H184" s="53" t="s">
        <v>318</v>
      </c>
      <c r="I184" s="50" t="s">
        <v>57</v>
      </c>
      <c r="J184" s="50" t="s">
        <v>595</v>
      </c>
      <c r="K184" s="55"/>
      <c r="L184" s="51" t="s">
        <v>58</v>
      </c>
      <c r="M184" s="51" t="s">
        <v>319</v>
      </c>
      <c r="N184" s="51" t="s">
        <v>101</v>
      </c>
      <c r="O184" s="51" t="s">
        <v>102</v>
      </c>
    </row>
    <row r="185" spans="1:15" x14ac:dyDescent="0.2">
      <c r="A185" s="50">
        <v>63</v>
      </c>
      <c r="B185" s="193" t="s">
        <v>114</v>
      </c>
      <c r="C185" s="57" t="s">
        <v>63</v>
      </c>
      <c r="D185" s="51" t="s">
        <v>115</v>
      </c>
      <c r="E185" s="51" t="s">
        <v>320</v>
      </c>
      <c r="F185" s="51" t="s">
        <v>321</v>
      </c>
      <c r="G185" s="51" t="s">
        <v>43</v>
      </c>
      <c r="H185" s="53" t="s">
        <v>322</v>
      </c>
      <c r="I185" s="50" t="s">
        <v>46</v>
      </c>
      <c r="J185" s="50" t="s">
        <v>614</v>
      </c>
      <c r="K185" s="55"/>
      <c r="L185" s="51" t="s">
        <v>58</v>
      </c>
      <c r="M185" s="51" t="s">
        <v>323</v>
      </c>
      <c r="N185" s="51" t="s">
        <v>71</v>
      </c>
      <c r="O185" s="51" t="s">
        <v>72</v>
      </c>
    </row>
    <row r="186" spans="1:15" x14ac:dyDescent="0.2">
      <c r="A186" s="50">
        <v>64</v>
      </c>
      <c r="B186" s="193" t="s">
        <v>103</v>
      </c>
      <c r="C186" s="52" t="s">
        <v>39</v>
      </c>
      <c r="D186" s="51" t="s">
        <v>40</v>
      </c>
      <c r="E186" s="51" t="s">
        <v>324</v>
      </c>
      <c r="F186" s="51" t="s">
        <v>325</v>
      </c>
      <c r="G186" s="51" t="s">
        <v>43</v>
      </c>
      <c r="H186" s="53" t="s">
        <v>326</v>
      </c>
      <c r="I186" s="50" t="s">
        <v>45</v>
      </c>
      <c r="J186" s="50" t="s">
        <v>716</v>
      </c>
      <c r="K186" s="55"/>
      <c r="L186" s="51" t="s">
        <v>58</v>
      </c>
      <c r="M186" s="51" t="s">
        <v>327</v>
      </c>
      <c r="N186" s="51" t="s">
        <v>108</v>
      </c>
      <c r="O186" s="51" t="s">
        <v>109</v>
      </c>
    </row>
    <row r="187" spans="1:15" x14ac:dyDescent="0.2">
      <c r="A187" s="50">
        <v>65</v>
      </c>
      <c r="B187" s="193" t="s">
        <v>103</v>
      </c>
      <c r="C187" s="58" t="s">
        <v>73</v>
      </c>
      <c r="D187" s="51" t="s">
        <v>40</v>
      </c>
      <c r="E187" s="51" t="s">
        <v>328</v>
      </c>
      <c r="F187" s="51" t="s">
        <v>250</v>
      </c>
      <c r="G187" s="51" t="s">
        <v>55</v>
      </c>
      <c r="H187" s="53" t="s">
        <v>329</v>
      </c>
      <c r="I187" s="50" t="s">
        <v>46</v>
      </c>
      <c r="J187" s="50" t="s">
        <v>614</v>
      </c>
      <c r="K187" s="55"/>
      <c r="L187" s="51" t="s">
        <v>58</v>
      </c>
      <c r="M187" s="51" t="s">
        <v>330</v>
      </c>
      <c r="N187" s="51" t="s">
        <v>108</v>
      </c>
      <c r="O187" s="51" t="s">
        <v>109</v>
      </c>
    </row>
    <row r="188" spans="1:15" x14ac:dyDescent="0.2">
      <c r="A188" s="50">
        <v>66</v>
      </c>
      <c r="B188" s="193" t="s">
        <v>90</v>
      </c>
      <c r="C188" s="57" t="s">
        <v>63</v>
      </c>
      <c r="D188" s="59"/>
      <c r="E188" s="51" t="s">
        <v>331</v>
      </c>
      <c r="F188" s="51" t="s">
        <v>332</v>
      </c>
      <c r="G188" s="51" t="s">
        <v>43</v>
      </c>
      <c r="H188" s="53" t="s">
        <v>333</v>
      </c>
      <c r="I188" s="50" t="s">
        <v>57</v>
      </c>
      <c r="J188" s="50" t="s">
        <v>578</v>
      </c>
      <c r="K188" s="55"/>
      <c r="L188" s="51" t="s">
        <v>58</v>
      </c>
      <c r="M188" s="51" t="s">
        <v>334</v>
      </c>
      <c r="N188" s="51" t="s">
        <v>88</v>
      </c>
      <c r="O188" s="51" t="s">
        <v>89</v>
      </c>
    </row>
    <row r="189" spans="1:15" x14ac:dyDescent="0.2">
      <c r="A189" s="50">
        <v>67</v>
      </c>
      <c r="B189" s="193" t="s">
        <v>38</v>
      </c>
      <c r="C189" s="58" t="s">
        <v>73</v>
      </c>
      <c r="D189" s="51" t="s">
        <v>40</v>
      </c>
      <c r="E189" s="51" t="s">
        <v>331</v>
      </c>
      <c r="F189" s="51" t="s">
        <v>335</v>
      </c>
      <c r="G189" s="51" t="s">
        <v>55</v>
      </c>
      <c r="H189" s="53" t="s">
        <v>336</v>
      </c>
      <c r="I189" s="50" t="s">
        <v>46</v>
      </c>
      <c r="J189" s="50" t="s">
        <v>649</v>
      </c>
      <c r="K189" s="55"/>
      <c r="L189" s="51" t="s">
        <v>58</v>
      </c>
      <c r="M189" s="51" t="s">
        <v>337</v>
      </c>
      <c r="N189" s="51" t="s">
        <v>49</v>
      </c>
      <c r="O189" s="51" t="s">
        <v>50</v>
      </c>
    </row>
    <row r="190" spans="1:15" x14ac:dyDescent="0.2">
      <c r="A190" s="50">
        <v>68</v>
      </c>
      <c r="B190" s="193" t="s">
        <v>244</v>
      </c>
      <c r="C190" s="58" t="s">
        <v>73</v>
      </c>
      <c r="D190" s="51" t="s">
        <v>40</v>
      </c>
      <c r="E190" s="51" t="s">
        <v>338</v>
      </c>
      <c r="F190" s="51" t="s">
        <v>273</v>
      </c>
      <c r="G190" s="51" t="s">
        <v>76</v>
      </c>
      <c r="H190" s="53" t="s">
        <v>339</v>
      </c>
      <c r="I190" s="50" t="s">
        <v>57</v>
      </c>
      <c r="J190" s="50" t="s">
        <v>652</v>
      </c>
      <c r="K190" s="55"/>
      <c r="L190" s="51" t="s">
        <v>58</v>
      </c>
      <c r="M190" s="51" t="s">
        <v>340</v>
      </c>
      <c r="N190" s="51" t="s">
        <v>147</v>
      </c>
      <c r="O190" s="51" t="s">
        <v>148</v>
      </c>
    </row>
    <row r="191" spans="1:15" x14ac:dyDescent="0.2">
      <c r="A191" s="50">
        <v>69</v>
      </c>
      <c r="B191" s="193" t="s">
        <v>38</v>
      </c>
      <c r="C191" s="57" t="s">
        <v>63</v>
      </c>
      <c r="D191" s="51" t="s">
        <v>40</v>
      </c>
      <c r="E191" s="51" t="s">
        <v>341</v>
      </c>
      <c r="F191" s="51" t="s">
        <v>342</v>
      </c>
      <c r="G191" s="51" t="s">
        <v>43</v>
      </c>
      <c r="H191" s="53" t="s">
        <v>343</v>
      </c>
      <c r="I191" s="50" t="s">
        <v>46</v>
      </c>
      <c r="J191" s="50" t="s">
        <v>556</v>
      </c>
      <c r="K191" s="55"/>
      <c r="L191" s="51" t="s">
        <v>58</v>
      </c>
      <c r="M191" s="51" t="s">
        <v>344</v>
      </c>
      <c r="N191" s="51" t="s">
        <v>49</v>
      </c>
      <c r="O191" s="51" t="s">
        <v>50</v>
      </c>
    </row>
    <row r="192" spans="1:15" x14ac:dyDescent="0.2">
      <c r="A192" s="50">
        <v>70</v>
      </c>
      <c r="B192" s="193" t="s">
        <v>103</v>
      </c>
      <c r="C192" s="58" t="s">
        <v>73</v>
      </c>
      <c r="D192" s="51" t="s">
        <v>40</v>
      </c>
      <c r="E192" s="51" t="s">
        <v>345</v>
      </c>
      <c r="F192" s="51" t="s">
        <v>1045</v>
      </c>
      <c r="G192" s="51" t="s">
        <v>76</v>
      </c>
      <c r="H192" s="53" t="s">
        <v>346</v>
      </c>
      <c r="I192" s="50" t="s">
        <v>46</v>
      </c>
      <c r="J192" s="50" t="s">
        <v>674</v>
      </c>
      <c r="K192" s="55"/>
      <c r="L192" s="51" t="s">
        <v>58</v>
      </c>
      <c r="M192" s="51" t="s">
        <v>347</v>
      </c>
      <c r="N192" s="51" t="s">
        <v>108</v>
      </c>
      <c r="O192" s="51" t="s">
        <v>109</v>
      </c>
    </row>
    <row r="193" spans="1:15" x14ac:dyDescent="0.2">
      <c r="A193" s="50">
        <v>71</v>
      </c>
      <c r="B193" s="193" t="s">
        <v>103</v>
      </c>
      <c r="C193" s="52" t="s">
        <v>39</v>
      </c>
      <c r="D193" s="51" t="s">
        <v>40</v>
      </c>
      <c r="E193" s="51" t="s">
        <v>345</v>
      </c>
      <c r="F193" s="51" t="s">
        <v>1047</v>
      </c>
      <c r="G193" s="51" t="s">
        <v>76</v>
      </c>
      <c r="H193" s="53" t="s">
        <v>348</v>
      </c>
      <c r="I193" s="50" t="s">
        <v>46</v>
      </c>
      <c r="J193" s="50" t="s">
        <v>677</v>
      </c>
      <c r="K193" s="55"/>
      <c r="L193" s="51" t="s">
        <v>58</v>
      </c>
      <c r="M193" s="51" t="s">
        <v>349</v>
      </c>
      <c r="N193" s="51" t="s">
        <v>108</v>
      </c>
      <c r="O193" s="51" t="s">
        <v>109</v>
      </c>
    </row>
    <row r="194" spans="1:15" x14ac:dyDescent="0.2">
      <c r="A194" s="50">
        <v>72</v>
      </c>
      <c r="B194" s="193" t="s">
        <v>38</v>
      </c>
      <c r="C194" s="52" t="s">
        <v>39</v>
      </c>
      <c r="D194" s="51" t="s">
        <v>40</v>
      </c>
      <c r="E194" s="51" t="s">
        <v>350</v>
      </c>
      <c r="F194" s="51" t="s">
        <v>222</v>
      </c>
      <c r="G194" s="51" t="s">
        <v>43</v>
      </c>
      <c r="H194" s="53" t="s">
        <v>351</v>
      </c>
      <c r="I194" s="50" t="s">
        <v>57</v>
      </c>
      <c r="J194" s="50" t="s">
        <v>695</v>
      </c>
      <c r="K194" s="55"/>
      <c r="L194" s="51" t="s">
        <v>47</v>
      </c>
      <c r="M194" s="51" t="s">
        <v>352</v>
      </c>
      <c r="N194" s="51" t="s">
        <v>49</v>
      </c>
      <c r="O194" s="51" t="s">
        <v>50</v>
      </c>
    </row>
    <row r="195" spans="1:15" x14ac:dyDescent="0.2">
      <c r="A195" s="50">
        <v>73</v>
      </c>
      <c r="B195" s="193" t="s">
        <v>172</v>
      </c>
      <c r="C195" s="57" t="s">
        <v>63</v>
      </c>
      <c r="D195" s="51" t="s">
        <v>40</v>
      </c>
      <c r="E195" s="193" t="s">
        <v>353</v>
      </c>
      <c r="F195" s="193" t="s">
        <v>354</v>
      </c>
      <c r="G195" s="51" t="s">
        <v>67</v>
      </c>
      <c r="H195" s="53" t="s">
        <v>355</v>
      </c>
      <c r="I195" s="50" t="s">
        <v>46</v>
      </c>
      <c r="J195" s="50" t="s">
        <v>570</v>
      </c>
      <c r="K195" s="55"/>
      <c r="L195" s="51" t="s">
        <v>58</v>
      </c>
      <c r="M195" s="51" t="s">
        <v>356</v>
      </c>
      <c r="N195" s="51" t="s">
        <v>176</v>
      </c>
      <c r="O195" s="51" t="s">
        <v>177</v>
      </c>
    </row>
    <row r="196" spans="1:15" x14ac:dyDescent="0.2">
      <c r="A196" s="50">
        <v>74</v>
      </c>
      <c r="B196" s="193" t="s">
        <v>62</v>
      </c>
      <c r="C196" s="57" t="s">
        <v>63</v>
      </c>
      <c r="D196" s="51" t="s">
        <v>64</v>
      </c>
      <c r="E196" s="51" t="s">
        <v>357</v>
      </c>
      <c r="F196" s="51" t="s">
        <v>358</v>
      </c>
      <c r="G196" s="51" t="s">
        <v>67</v>
      </c>
      <c r="H196" s="53" t="s">
        <v>359</v>
      </c>
      <c r="I196" s="50" t="s">
        <v>46</v>
      </c>
      <c r="J196" s="50" t="s">
        <v>621</v>
      </c>
      <c r="K196" s="55"/>
      <c r="L196" s="51" t="s">
        <v>58</v>
      </c>
      <c r="M196" s="51" t="s">
        <v>360</v>
      </c>
      <c r="N196" s="51" t="s">
        <v>71</v>
      </c>
      <c r="O196" s="51" t="s">
        <v>72</v>
      </c>
    </row>
    <row r="197" spans="1:15" x14ac:dyDescent="0.2">
      <c r="A197" s="50">
        <v>75</v>
      </c>
      <c r="B197" s="193" t="s">
        <v>361</v>
      </c>
      <c r="C197" s="52" t="s">
        <v>39</v>
      </c>
      <c r="D197" s="51" t="s">
        <v>40</v>
      </c>
      <c r="E197" s="51" t="s">
        <v>362</v>
      </c>
      <c r="F197" s="51" t="s">
        <v>98</v>
      </c>
      <c r="G197" s="51" t="s">
        <v>43</v>
      </c>
      <c r="H197" s="53" t="s">
        <v>363</v>
      </c>
      <c r="I197" s="50" t="s">
        <v>57</v>
      </c>
      <c r="J197" s="50" t="s">
        <v>704</v>
      </c>
      <c r="K197" s="55"/>
      <c r="L197" s="51" t="s">
        <v>364</v>
      </c>
      <c r="M197" s="51" t="s">
        <v>365</v>
      </c>
      <c r="N197" s="51" t="s">
        <v>194</v>
      </c>
      <c r="O197" s="51" t="s">
        <v>195</v>
      </c>
    </row>
    <row r="198" spans="1:15" x14ac:dyDescent="0.2">
      <c r="A198" s="50">
        <v>76</v>
      </c>
      <c r="B198" s="193" t="s">
        <v>51</v>
      </c>
      <c r="C198" s="52" t="s">
        <v>39</v>
      </c>
      <c r="D198" s="51" t="s">
        <v>40</v>
      </c>
      <c r="E198" s="51" t="s">
        <v>366</v>
      </c>
      <c r="F198" s="51" t="s">
        <v>367</v>
      </c>
      <c r="G198" s="51" t="s">
        <v>43</v>
      </c>
      <c r="H198" s="53" t="s">
        <v>368</v>
      </c>
      <c r="I198" s="50" t="s">
        <v>46</v>
      </c>
      <c r="J198" s="50" t="s">
        <v>601</v>
      </c>
      <c r="K198" s="55"/>
      <c r="L198" s="51" t="s">
        <v>58</v>
      </c>
      <c r="M198" s="51" t="s">
        <v>369</v>
      </c>
      <c r="N198" s="51" t="s">
        <v>60</v>
      </c>
      <c r="O198" s="51" t="s">
        <v>61</v>
      </c>
    </row>
    <row r="199" spans="1:15" x14ac:dyDescent="0.2">
      <c r="A199" s="50">
        <v>77</v>
      </c>
      <c r="B199" s="193" t="s">
        <v>142</v>
      </c>
      <c r="C199" s="58" t="s">
        <v>73</v>
      </c>
      <c r="D199" s="51" t="s">
        <v>40</v>
      </c>
      <c r="E199" s="51" t="s">
        <v>371</v>
      </c>
      <c r="F199" s="51" t="s">
        <v>372</v>
      </c>
      <c r="G199" s="51" t="s">
        <v>43</v>
      </c>
      <c r="H199" s="53" t="s">
        <v>122</v>
      </c>
      <c r="I199" s="50" t="s">
        <v>46</v>
      </c>
      <c r="J199" s="50" t="s">
        <v>630</v>
      </c>
      <c r="K199" s="55"/>
      <c r="L199" s="51" t="s">
        <v>58</v>
      </c>
      <c r="M199" s="51" t="s">
        <v>373</v>
      </c>
      <c r="N199" s="51" t="s">
        <v>147</v>
      </c>
      <c r="O199" s="51" t="s">
        <v>148</v>
      </c>
    </row>
    <row r="200" spans="1:15" x14ac:dyDescent="0.2">
      <c r="A200" s="50">
        <v>78</v>
      </c>
      <c r="B200" s="193" t="s">
        <v>216</v>
      </c>
      <c r="C200" s="58" t="s">
        <v>73</v>
      </c>
      <c r="D200" s="59">
        <v>2</v>
      </c>
      <c r="E200" s="51" t="s">
        <v>374</v>
      </c>
      <c r="F200" s="51" t="s">
        <v>375</v>
      </c>
      <c r="G200" s="51" t="s">
        <v>55</v>
      </c>
      <c r="H200" s="53" t="s">
        <v>376</v>
      </c>
      <c r="I200" s="50" t="s">
        <v>46</v>
      </c>
      <c r="J200" s="50" t="s">
        <v>671</v>
      </c>
      <c r="K200" s="55"/>
      <c r="L200" s="51" t="s">
        <v>58</v>
      </c>
      <c r="M200" s="51" t="s">
        <v>377</v>
      </c>
      <c r="N200" s="51" t="s">
        <v>88</v>
      </c>
      <c r="O200" s="51" t="s">
        <v>89</v>
      </c>
    </row>
    <row r="201" spans="1:15" x14ac:dyDescent="0.2">
      <c r="A201" s="50">
        <v>79</v>
      </c>
      <c r="B201" s="193" t="s">
        <v>124</v>
      </c>
      <c r="C201" s="57" t="s">
        <v>63</v>
      </c>
      <c r="D201" s="51" t="s">
        <v>40</v>
      </c>
      <c r="E201" s="51" t="s">
        <v>378</v>
      </c>
      <c r="F201" s="51" t="s">
        <v>379</v>
      </c>
      <c r="G201" s="51" t="s">
        <v>67</v>
      </c>
      <c r="H201" s="53" t="s">
        <v>380</v>
      </c>
      <c r="I201" s="50" t="s">
        <v>46</v>
      </c>
      <c r="J201" s="50" t="s">
        <v>598</v>
      </c>
      <c r="K201" s="55"/>
      <c r="L201" s="51" t="s">
        <v>58</v>
      </c>
      <c r="M201" s="51" t="s">
        <v>381</v>
      </c>
      <c r="N201" s="51" t="s">
        <v>101</v>
      </c>
      <c r="O201" s="51" t="s">
        <v>102</v>
      </c>
    </row>
    <row r="202" spans="1:15" x14ac:dyDescent="0.2">
      <c r="A202" s="50">
        <v>80</v>
      </c>
      <c r="B202" s="193" t="s">
        <v>244</v>
      </c>
      <c r="C202" s="58" t="s">
        <v>73</v>
      </c>
      <c r="D202" s="51" t="s">
        <v>40</v>
      </c>
      <c r="E202" s="51" t="s">
        <v>382</v>
      </c>
      <c r="F202" s="51" t="s">
        <v>205</v>
      </c>
      <c r="G202" s="51" t="s">
        <v>55</v>
      </c>
      <c r="H202" s="53" t="s">
        <v>383</v>
      </c>
      <c r="I202" s="50" t="s">
        <v>57</v>
      </c>
      <c r="J202" s="50" t="s">
        <v>653</v>
      </c>
      <c r="K202" s="55"/>
      <c r="L202" s="51" t="s">
        <v>58</v>
      </c>
      <c r="M202" s="51" t="s">
        <v>384</v>
      </c>
      <c r="N202" s="51" t="s">
        <v>147</v>
      </c>
      <c r="O202" s="51" t="s">
        <v>148</v>
      </c>
    </row>
    <row r="203" spans="1:15" x14ac:dyDescent="0.2">
      <c r="A203" s="50">
        <v>81</v>
      </c>
      <c r="B203" s="193" t="s">
        <v>38</v>
      </c>
      <c r="C203" s="52" t="s">
        <v>39</v>
      </c>
      <c r="D203" s="51" t="s">
        <v>40</v>
      </c>
      <c r="E203" s="51" t="s">
        <v>385</v>
      </c>
      <c r="F203" s="51" t="s">
        <v>386</v>
      </c>
      <c r="G203" s="51" t="s">
        <v>43</v>
      </c>
      <c r="H203" s="53" t="s">
        <v>387</v>
      </c>
      <c r="I203" s="50" t="s">
        <v>45</v>
      </c>
      <c r="J203" s="50" t="s">
        <v>697</v>
      </c>
      <c r="K203" s="55"/>
      <c r="L203" s="51" t="s">
        <v>47</v>
      </c>
      <c r="M203" s="51" t="s">
        <v>388</v>
      </c>
      <c r="N203" s="51" t="s">
        <v>49</v>
      </c>
      <c r="O203" s="51" t="s">
        <v>50</v>
      </c>
    </row>
    <row r="204" spans="1:15" x14ac:dyDescent="0.2">
      <c r="A204" s="50">
        <v>82</v>
      </c>
      <c r="B204" s="193" t="s">
        <v>103</v>
      </c>
      <c r="C204" s="57" t="s">
        <v>63</v>
      </c>
      <c r="D204" s="51" t="s">
        <v>40</v>
      </c>
      <c r="E204" s="51" t="s">
        <v>389</v>
      </c>
      <c r="F204" s="51" t="s">
        <v>390</v>
      </c>
      <c r="G204" s="51" t="s">
        <v>43</v>
      </c>
      <c r="H204" s="53" t="s">
        <v>391</v>
      </c>
      <c r="I204" s="50" t="s">
        <v>46</v>
      </c>
      <c r="J204" s="50" t="s">
        <v>624</v>
      </c>
      <c r="K204" s="55"/>
      <c r="L204" s="51" t="s">
        <v>58</v>
      </c>
      <c r="M204" s="51" t="s">
        <v>392</v>
      </c>
      <c r="N204" s="51" t="s">
        <v>108</v>
      </c>
      <c r="O204" s="51" t="s">
        <v>109</v>
      </c>
    </row>
    <row r="205" spans="1:15" x14ac:dyDescent="0.2">
      <c r="A205" s="50">
        <v>83</v>
      </c>
      <c r="B205" s="193" t="s">
        <v>38</v>
      </c>
      <c r="C205" s="57" t="s">
        <v>63</v>
      </c>
      <c r="D205" s="51" t="s">
        <v>40</v>
      </c>
      <c r="E205" s="51" t="s">
        <v>393</v>
      </c>
      <c r="F205" s="51" t="s">
        <v>394</v>
      </c>
      <c r="G205" s="51" t="s">
        <v>67</v>
      </c>
      <c r="H205" s="53" t="s">
        <v>395</v>
      </c>
      <c r="I205" s="50" t="s">
        <v>57</v>
      </c>
      <c r="J205" s="50" t="s">
        <v>558</v>
      </c>
      <c r="K205" s="55"/>
      <c r="L205" s="51" t="s">
        <v>58</v>
      </c>
      <c r="M205" s="51" t="s">
        <v>396</v>
      </c>
      <c r="N205" s="51" t="s">
        <v>49</v>
      </c>
      <c r="O205" s="51" t="s">
        <v>50</v>
      </c>
    </row>
    <row r="206" spans="1:15" x14ac:dyDescent="0.2">
      <c r="A206" s="50">
        <v>84</v>
      </c>
      <c r="B206" s="193" t="s">
        <v>51</v>
      </c>
      <c r="C206" s="56" t="s">
        <v>52</v>
      </c>
      <c r="D206" s="51" t="s">
        <v>40</v>
      </c>
      <c r="E206" s="51" t="s">
        <v>397</v>
      </c>
      <c r="F206" s="51" t="s">
        <v>398</v>
      </c>
      <c r="G206" s="51" t="s">
        <v>55</v>
      </c>
      <c r="H206" s="53" t="s">
        <v>399</v>
      </c>
      <c r="I206" s="50" t="s">
        <v>57</v>
      </c>
      <c r="J206" s="50" t="s">
        <v>716</v>
      </c>
      <c r="K206" s="55"/>
      <c r="L206" s="51" t="s">
        <v>58</v>
      </c>
      <c r="M206" s="51" t="s">
        <v>400</v>
      </c>
      <c r="N206" s="51" t="s">
        <v>60</v>
      </c>
      <c r="O206" s="51" t="s">
        <v>61</v>
      </c>
    </row>
    <row r="207" spans="1:15" x14ac:dyDescent="0.2">
      <c r="A207" s="50">
        <v>85</v>
      </c>
      <c r="B207" s="193" t="s">
        <v>142</v>
      </c>
      <c r="C207" s="58" t="s">
        <v>73</v>
      </c>
      <c r="D207" s="51" t="s">
        <v>40</v>
      </c>
      <c r="E207" s="51" t="s">
        <v>401</v>
      </c>
      <c r="F207" s="51" t="s">
        <v>402</v>
      </c>
      <c r="G207" s="51" t="s">
        <v>55</v>
      </c>
      <c r="H207" s="53" t="s">
        <v>403</v>
      </c>
      <c r="I207" s="50" t="s">
        <v>46</v>
      </c>
      <c r="J207" s="50" t="s">
        <v>632</v>
      </c>
      <c r="K207" s="55"/>
      <c r="L207" s="51" t="s">
        <v>58</v>
      </c>
      <c r="M207" s="51" t="s">
        <v>404</v>
      </c>
      <c r="N207" s="51" t="s">
        <v>147</v>
      </c>
      <c r="O207" s="51" t="s">
        <v>148</v>
      </c>
    </row>
    <row r="208" spans="1:15" x14ac:dyDescent="0.2">
      <c r="A208" s="50">
        <v>87</v>
      </c>
      <c r="B208" s="193" t="s">
        <v>96</v>
      </c>
      <c r="C208" s="56" t="s">
        <v>52</v>
      </c>
      <c r="D208" s="51" t="s">
        <v>40</v>
      </c>
      <c r="E208" s="51" t="s">
        <v>406</v>
      </c>
      <c r="F208" s="51" t="s">
        <v>407</v>
      </c>
      <c r="G208" s="51" t="s">
        <v>55</v>
      </c>
      <c r="H208" s="53" t="s">
        <v>318</v>
      </c>
      <c r="I208" s="50" t="s">
        <v>46</v>
      </c>
      <c r="J208" s="50" t="s">
        <v>715</v>
      </c>
      <c r="K208" s="55"/>
      <c r="L208" s="51" t="s">
        <v>58</v>
      </c>
      <c r="M208" s="51" t="s">
        <v>408</v>
      </c>
      <c r="N208" s="51" t="s">
        <v>101</v>
      </c>
      <c r="O208" s="51" t="s">
        <v>102</v>
      </c>
    </row>
    <row r="209" spans="1:15" x14ac:dyDescent="0.2">
      <c r="A209" s="50">
        <v>88</v>
      </c>
      <c r="B209" s="193" t="s">
        <v>142</v>
      </c>
      <c r="C209" s="58" t="s">
        <v>73</v>
      </c>
      <c r="D209" s="51" t="s">
        <v>40</v>
      </c>
      <c r="E209" s="51" t="s">
        <v>410</v>
      </c>
      <c r="F209" s="51" t="s">
        <v>411</v>
      </c>
      <c r="G209" s="51" t="s">
        <v>67</v>
      </c>
      <c r="H209" s="53" t="s">
        <v>412</v>
      </c>
      <c r="I209" s="50" t="s">
        <v>46</v>
      </c>
      <c r="J209" s="50" t="s">
        <v>634</v>
      </c>
      <c r="K209" s="55"/>
      <c r="L209" s="51" t="s">
        <v>58</v>
      </c>
      <c r="M209" s="51" t="s">
        <v>413</v>
      </c>
      <c r="N209" s="51" t="s">
        <v>147</v>
      </c>
      <c r="O209" s="51" t="s">
        <v>148</v>
      </c>
    </row>
    <row r="210" spans="1:15" x14ac:dyDescent="0.2">
      <c r="A210" s="50">
        <v>90</v>
      </c>
      <c r="B210" s="193" t="s">
        <v>361</v>
      </c>
      <c r="C210" s="52" t="s">
        <v>39</v>
      </c>
      <c r="D210" s="51" t="s">
        <v>40</v>
      </c>
      <c r="E210" s="51" t="s">
        <v>417</v>
      </c>
      <c r="F210" s="51" t="s">
        <v>418</v>
      </c>
      <c r="G210" s="51" t="s">
        <v>43</v>
      </c>
      <c r="H210" s="53" t="s">
        <v>419</v>
      </c>
      <c r="I210" s="50" t="s">
        <v>46</v>
      </c>
      <c r="J210" s="50" t="s">
        <v>706</v>
      </c>
      <c r="K210" s="55"/>
      <c r="L210" s="51" t="s">
        <v>58</v>
      </c>
      <c r="M210" s="51" t="s">
        <v>420</v>
      </c>
      <c r="N210" s="51" t="s">
        <v>194</v>
      </c>
      <c r="O210" s="51" t="s">
        <v>195</v>
      </c>
    </row>
    <row r="211" spans="1:15" x14ac:dyDescent="0.2">
      <c r="A211" s="50">
        <v>91</v>
      </c>
      <c r="B211" s="193" t="s">
        <v>361</v>
      </c>
      <c r="C211" s="52" t="s">
        <v>39</v>
      </c>
      <c r="D211" s="51" t="s">
        <v>40</v>
      </c>
      <c r="E211" s="51" t="s">
        <v>422</v>
      </c>
      <c r="F211" s="51" t="s">
        <v>423</v>
      </c>
      <c r="G211" s="51" t="s">
        <v>43</v>
      </c>
      <c r="H211" s="53" t="s">
        <v>424</v>
      </c>
      <c r="I211" s="50" t="s">
        <v>46</v>
      </c>
      <c r="J211" s="50" t="s">
        <v>708</v>
      </c>
      <c r="K211" s="55"/>
      <c r="L211" s="51" t="s">
        <v>364</v>
      </c>
      <c r="M211" s="51" t="s">
        <v>425</v>
      </c>
      <c r="N211" s="51" t="s">
        <v>194</v>
      </c>
      <c r="O211" s="51" t="s">
        <v>195</v>
      </c>
    </row>
    <row r="212" spans="1:15" x14ac:dyDescent="0.2">
      <c r="A212" s="50">
        <v>92</v>
      </c>
      <c r="B212" s="193" t="s">
        <v>361</v>
      </c>
      <c r="C212" s="52" t="s">
        <v>39</v>
      </c>
      <c r="D212" s="51" t="s">
        <v>40</v>
      </c>
      <c r="E212" s="51" t="s">
        <v>422</v>
      </c>
      <c r="F212" s="51" t="s">
        <v>426</v>
      </c>
      <c r="G212" s="51" t="s">
        <v>43</v>
      </c>
      <c r="H212" s="53" t="s">
        <v>424</v>
      </c>
      <c r="I212" s="50" t="s">
        <v>57</v>
      </c>
      <c r="J212" s="50" t="s">
        <v>710</v>
      </c>
      <c r="K212" s="55"/>
      <c r="L212" s="51" t="s">
        <v>364</v>
      </c>
      <c r="M212" s="51" t="s">
        <v>427</v>
      </c>
      <c r="N212" s="51" t="s">
        <v>194</v>
      </c>
      <c r="O212" s="51" t="s">
        <v>195</v>
      </c>
    </row>
    <row r="213" spans="1:15" x14ac:dyDescent="0.2">
      <c r="A213" s="50">
        <v>93</v>
      </c>
      <c r="B213" s="193" t="s">
        <v>216</v>
      </c>
      <c r="C213" s="58" t="s">
        <v>73</v>
      </c>
      <c r="D213" s="59">
        <v>2</v>
      </c>
      <c r="E213" s="50" t="s">
        <v>428</v>
      </c>
      <c r="F213" s="50" t="s">
        <v>429</v>
      </c>
      <c r="G213" s="50" t="s">
        <v>430</v>
      </c>
      <c r="H213" s="60" t="s">
        <v>431</v>
      </c>
      <c r="I213" s="50" t="s">
        <v>57</v>
      </c>
      <c r="J213" s="50" t="s">
        <v>673</v>
      </c>
      <c r="K213" s="55"/>
      <c r="L213" s="50" t="s">
        <v>58</v>
      </c>
      <c r="M213" s="50" t="s">
        <v>432</v>
      </c>
      <c r="N213" s="50" t="s">
        <v>88</v>
      </c>
      <c r="O213" s="50" t="s">
        <v>89</v>
      </c>
    </row>
    <row r="214" spans="1:15" x14ac:dyDescent="0.2">
      <c r="A214" s="50">
        <v>94</v>
      </c>
      <c r="B214" s="193" t="s">
        <v>38</v>
      </c>
      <c r="C214" s="57" t="s">
        <v>63</v>
      </c>
      <c r="D214" s="51" t="s">
        <v>40</v>
      </c>
      <c r="E214" s="51" t="s">
        <v>433</v>
      </c>
      <c r="F214" s="51" t="s">
        <v>161</v>
      </c>
      <c r="G214" s="51" t="s">
        <v>67</v>
      </c>
      <c r="H214" s="53" t="s">
        <v>434</v>
      </c>
      <c r="I214" s="50" t="s">
        <v>45</v>
      </c>
      <c r="J214" s="50" t="s">
        <v>560</v>
      </c>
      <c r="K214" s="55"/>
      <c r="L214" s="51" t="s">
        <v>58</v>
      </c>
      <c r="M214" s="51" t="s">
        <v>435</v>
      </c>
      <c r="N214" s="51" t="s">
        <v>49</v>
      </c>
      <c r="O214" s="51" t="s">
        <v>50</v>
      </c>
    </row>
    <row r="215" spans="1:15" x14ac:dyDescent="0.2">
      <c r="A215" s="50">
        <v>95</v>
      </c>
      <c r="B215" s="193" t="s">
        <v>38</v>
      </c>
      <c r="C215" s="52" t="s">
        <v>39</v>
      </c>
      <c r="D215" s="51" t="s">
        <v>40</v>
      </c>
      <c r="E215" s="51" t="s">
        <v>436</v>
      </c>
      <c r="F215" s="51" t="s">
        <v>287</v>
      </c>
      <c r="G215" s="51" t="s">
        <v>43</v>
      </c>
      <c r="H215" s="53" t="s">
        <v>437</v>
      </c>
      <c r="I215" s="50" t="s">
        <v>46</v>
      </c>
      <c r="J215" s="50" t="s">
        <v>699</v>
      </c>
      <c r="K215" s="55"/>
      <c r="L215" s="51" t="s">
        <v>47</v>
      </c>
      <c r="M215" s="51" t="s">
        <v>438</v>
      </c>
      <c r="N215" s="51" t="s">
        <v>49</v>
      </c>
      <c r="O215" s="51" t="s">
        <v>50</v>
      </c>
    </row>
    <row r="216" spans="1:15" x14ac:dyDescent="0.2">
      <c r="A216" s="50">
        <v>96</v>
      </c>
      <c r="B216" s="51" t="s">
        <v>244</v>
      </c>
      <c r="C216" s="52" t="s">
        <v>39</v>
      </c>
      <c r="D216" s="51" t="s">
        <v>40</v>
      </c>
      <c r="E216" s="51" t="s">
        <v>439</v>
      </c>
      <c r="F216" s="51" t="s">
        <v>440</v>
      </c>
      <c r="G216" s="51" t="s">
        <v>67</v>
      </c>
      <c r="H216" s="53" t="s">
        <v>419</v>
      </c>
      <c r="I216" s="50" t="s">
        <v>46</v>
      </c>
      <c r="J216" s="50" t="s">
        <v>685</v>
      </c>
      <c r="K216" s="55"/>
      <c r="L216" s="51" t="s">
        <v>58</v>
      </c>
      <c r="M216" s="51" t="s">
        <v>441</v>
      </c>
      <c r="N216" s="51" t="s">
        <v>147</v>
      </c>
      <c r="O216" s="51" t="s">
        <v>148</v>
      </c>
    </row>
    <row r="217" spans="1:15" x14ac:dyDescent="0.2">
      <c r="A217" s="50">
        <v>97</v>
      </c>
      <c r="B217" s="51" t="s">
        <v>244</v>
      </c>
      <c r="C217" s="52" t="s">
        <v>39</v>
      </c>
      <c r="D217" s="51" t="s">
        <v>40</v>
      </c>
      <c r="E217" s="51" t="s">
        <v>439</v>
      </c>
      <c r="F217" s="51" t="s">
        <v>442</v>
      </c>
      <c r="G217" s="51" t="s">
        <v>67</v>
      </c>
      <c r="H217" s="53" t="s">
        <v>419</v>
      </c>
      <c r="I217" s="50" t="s">
        <v>46</v>
      </c>
      <c r="J217" s="50" t="s">
        <v>683</v>
      </c>
      <c r="K217" s="55"/>
      <c r="L217" s="51" t="s">
        <v>58</v>
      </c>
      <c r="M217" s="51" t="s">
        <v>443</v>
      </c>
      <c r="N217" s="51" t="s">
        <v>147</v>
      </c>
      <c r="O217" s="51" t="s">
        <v>148</v>
      </c>
    </row>
    <row r="218" spans="1:15" x14ac:dyDescent="0.2">
      <c r="A218" s="50">
        <v>98</v>
      </c>
      <c r="B218" s="193" t="s">
        <v>38</v>
      </c>
      <c r="C218" s="52" t="s">
        <v>39</v>
      </c>
      <c r="D218" s="51" t="s">
        <v>40</v>
      </c>
      <c r="E218" s="51" t="s">
        <v>444</v>
      </c>
      <c r="F218" s="51" t="s">
        <v>445</v>
      </c>
      <c r="G218" s="51" t="s">
        <v>67</v>
      </c>
      <c r="H218" s="53" t="s">
        <v>446</v>
      </c>
      <c r="I218" s="50" t="s">
        <v>46</v>
      </c>
      <c r="J218" s="50" t="s">
        <v>701</v>
      </c>
      <c r="K218" s="55"/>
      <c r="L218" s="51" t="s">
        <v>47</v>
      </c>
      <c r="M218" s="51" t="s">
        <v>447</v>
      </c>
      <c r="N218" s="51" t="s">
        <v>49</v>
      </c>
      <c r="O218" s="51" t="s">
        <v>50</v>
      </c>
    </row>
    <row r="219" spans="1:15" x14ac:dyDescent="0.2">
      <c r="A219" s="50">
        <v>99</v>
      </c>
      <c r="B219" s="193" t="s">
        <v>172</v>
      </c>
      <c r="C219" s="57" t="s">
        <v>63</v>
      </c>
      <c r="D219" s="51" t="s">
        <v>40</v>
      </c>
      <c r="E219" s="193" t="s">
        <v>448</v>
      </c>
      <c r="F219" s="193" t="s">
        <v>449</v>
      </c>
      <c r="G219" s="51" t="s">
        <v>67</v>
      </c>
      <c r="H219" s="53" t="s">
        <v>450</v>
      </c>
      <c r="I219" s="50" t="s">
        <v>57</v>
      </c>
      <c r="J219" s="50" t="s">
        <v>572</v>
      </c>
      <c r="K219" s="55"/>
      <c r="L219" s="51" t="s">
        <v>58</v>
      </c>
      <c r="M219" s="51" t="s">
        <v>451</v>
      </c>
      <c r="N219" s="51" t="s">
        <v>176</v>
      </c>
      <c r="O219" s="51" t="s">
        <v>177</v>
      </c>
    </row>
    <row r="220" spans="1:15" x14ac:dyDescent="0.2">
      <c r="A220" s="50">
        <v>100</v>
      </c>
      <c r="B220" s="193" t="s">
        <v>124</v>
      </c>
      <c r="C220" s="57" t="s">
        <v>63</v>
      </c>
      <c r="D220" s="51" t="s">
        <v>125</v>
      </c>
      <c r="E220" s="51" t="s">
        <v>452</v>
      </c>
      <c r="F220" s="51" t="s">
        <v>453</v>
      </c>
      <c r="G220" s="51" t="s">
        <v>43</v>
      </c>
      <c r="H220" s="53" t="s">
        <v>454</v>
      </c>
      <c r="I220" s="50" t="s">
        <v>57</v>
      </c>
      <c r="J220" s="50" t="s">
        <v>609</v>
      </c>
      <c r="K220" s="55"/>
      <c r="L220" s="51" t="s">
        <v>58</v>
      </c>
      <c r="M220" s="51" t="s">
        <v>455</v>
      </c>
      <c r="N220" s="51" t="s">
        <v>101</v>
      </c>
      <c r="O220" s="51" t="s">
        <v>102</v>
      </c>
    </row>
    <row r="221" spans="1:15" x14ac:dyDescent="0.2">
      <c r="A221" s="50">
        <v>101</v>
      </c>
      <c r="B221" s="193" t="s">
        <v>114</v>
      </c>
      <c r="C221" s="57" t="s">
        <v>63</v>
      </c>
      <c r="D221" s="51" t="s">
        <v>115</v>
      </c>
      <c r="E221" s="51" t="s">
        <v>456</v>
      </c>
      <c r="F221" s="51" t="s">
        <v>321</v>
      </c>
      <c r="G221" s="51" t="s">
        <v>43</v>
      </c>
      <c r="H221" s="53" t="s">
        <v>457</v>
      </c>
      <c r="I221" s="50" t="s">
        <v>45</v>
      </c>
      <c r="J221" s="50" t="s">
        <v>616</v>
      </c>
      <c r="K221" s="55"/>
      <c r="L221" s="51" t="s">
        <v>58</v>
      </c>
      <c r="M221" s="51" t="s">
        <v>458</v>
      </c>
      <c r="N221" s="51" t="s">
        <v>71</v>
      </c>
      <c r="O221" s="51" t="s">
        <v>72</v>
      </c>
    </row>
    <row r="222" spans="1:15" x14ac:dyDescent="0.2">
      <c r="A222" s="50">
        <v>102</v>
      </c>
      <c r="B222" s="51" t="s">
        <v>244</v>
      </c>
      <c r="C222" s="52" t="s">
        <v>39</v>
      </c>
      <c r="D222" s="51" t="s">
        <v>40</v>
      </c>
      <c r="E222" s="51" t="s">
        <v>459</v>
      </c>
      <c r="F222" s="51" t="s">
        <v>460</v>
      </c>
      <c r="G222" s="51" t="s">
        <v>43</v>
      </c>
      <c r="H222" s="53" t="s">
        <v>461</v>
      </c>
      <c r="I222" s="50" t="s">
        <v>57</v>
      </c>
      <c r="J222" s="50" t="s">
        <v>687</v>
      </c>
      <c r="K222" s="55"/>
      <c r="L222" s="51" t="s">
        <v>58</v>
      </c>
      <c r="M222" s="51" t="s">
        <v>462</v>
      </c>
      <c r="N222" s="51" t="s">
        <v>147</v>
      </c>
      <c r="O222" s="51" t="s">
        <v>148</v>
      </c>
    </row>
    <row r="223" spans="1:15" x14ac:dyDescent="0.2">
      <c r="A223" s="50">
        <v>103</v>
      </c>
      <c r="B223" s="193" t="s">
        <v>96</v>
      </c>
      <c r="C223" s="57" t="s">
        <v>63</v>
      </c>
      <c r="D223" s="51" t="s">
        <v>40</v>
      </c>
      <c r="E223" s="51" t="s">
        <v>463</v>
      </c>
      <c r="F223" s="51" t="s">
        <v>464</v>
      </c>
      <c r="G223" s="51" t="s">
        <v>43</v>
      </c>
      <c r="H223" s="53" t="s">
        <v>465</v>
      </c>
      <c r="I223" s="50" t="s">
        <v>46</v>
      </c>
      <c r="J223" s="50" t="s">
        <v>600</v>
      </c>
      <c r="K223" s="55"/>
      <c r="L223" s="51" t="s">
        <v>58</v>
      </c>
      <c r="M223" s="51" t="s">
        <v>466</v>
      </c>
      <c r="N223" s="51" t="s">
        <v>101</v>
      </c>
      <c r="O223" s="51" t="s">
        <v>102</v>
      </c>
    </row>
    <row r="224" spans="1:15" x14ac:dyDescent="0.2">
      <c r="A224" s="50">
        <v>104</v>
      </c>
      <c r="B224" s="193" t="s">
        <v>124</v>
      </c>
      <c r="C224" s="56" t="s">
        <v>52</v>
      </c>
      <c r="D224" s="51" t="s">
        <v>125</v>
      </c>
      <c r="E224" s="51" t="s">
        <v>463</v>
      </c>
      <c r="F224" s="51" t="s">
        <v>467</v>
      </c>
      <c r="G224" s="51" t="s">
        <v>55</v>
      </c>
      <c r="H224" s="53" t="s">
        <v>468</v>
      </c>
      <c r="I224" s="50" t="s">
        <v>46</v>
      </c>
      <c r="J224" s="50" t="s">
        <v>597</v>
      </c>
      <c r="K224" s="55"/>
      <c r="L224" s="51" t="s">
        <v>58</v>
      </c>
      <c r="M224" s="51" t="s">
        <v>469</v>
      </c>
      <c r="N224" s="51" t="s">
        <v>101</v>
      </c>
      <c r="O224" s="51" t="s">
        <v>102</v>
      </c>
    </row>
    <row r="225" spans="1:15" x14ac:dyDescent="0.2">
      <c r="A225" s="50">
        <v>105</v>
      </c>
      <c r="B225" s="193" t="s">
        <v>90</v>
      </c>
      <c r="C225" s="57" t="s">
        <v>63</v>
      </c>
      <c r="D225" s="59"/>
      <c r="E225" s="51" t="s">
        <v>470</v>
      </c>
      <c r="F225" s="51" t="s">
        <v>471</v>
      </c>
      <c r="G225" s="51" t="s">
        <v>43</v>
      </c>
      <c r="H225" s="53" t="s">
        <v>472</v>
      </c>
      <c r="I225" s="50" t="s">
        <v>57</v>
      </c>
      <c r="J225" s="50" t="s">
        <v>1000</v>
      </c>
      <c r="K225" s="55"/>
      <c r="L225" s="51" t="s">
        <v>58</v>
      </c>
      <c r="M225" s="51" t="s">
        <v>473</v>
      </c>
      <c r="N225" s="51" t="s">
        <v>88</v>
      </c>
      <c r="O225" s="51" t="s">
        <v>89</v>
      </c>
    </row>
    <row r="226" spans="1:15" x14ac:dyDescent="0.2">
      <c r="A226" s="50">
        <v>106</v>
      </c>
      <c r="B226" s="193" t="s">
        <v>38</v>
      </c>
      <c r="C226" s="52" t="s">
        <v>39</v>
      </c>
      <c r="D226" s="51" t="s">
        <v>40</v>
      </c>
      <c r="E226" s="51" t="s">
        <v>474</v>
      </c>
      <c r="F226" s="51" t="s">
        <v>475</v>
      </c>
      <c r="G226" s="51" t="s">
        <v>67</v>
      </c>
      <c r="H226" s="53" t="s">
        <v>476</v>
      </c>
      <c r="I226" s="50" t="s">
        <v>57</v>
      </c>
      <c r="J226" s="50" t="s">
        <v>703</v>
      </c>
      <c r="K226" s="55"/>
      <c r="L226" s="51" t="s">
        <v>47</v>
      </c>
      <c r="M226" s="51" t="s">
        <v>477</v>
      </c>
      <c r="N226" s="51" t="s">
        <v>49</v>
      </c>
      <c r="O226" s="51" t="s">
        <v>50</v>
      </c>
    </row>
    <row r="227" spans="1:15" x14ac:dyDescent="0.2">
      <c r="A227" s="50">
        <v>107</v>
      </c>
      <c r="B227" s="193" t="s">
        <v>361</v>
      </c>
      <c r="C227" s="52" t="s">
        <v>39</v>
      </c>
      <c r="D227" s="51" t="s">
        <v>40</v>
      </c>
      <c r="E227" s="51" t="s">
        <v>478</v>
      </c>
      <c r="F227" s="51" t="s">
        <v>479</v>
      </c>
      <c r="G227" s="51" t="s">
        <v>43</v>
      </c>
      <c r="H227" s="53" t="s">
        <v>480</v>
      </c>
      <c r="I227" s="50" t="s">
        <v>46</v>
      </c>
      <c r="J227" s="50" t="s">
        <v>712</v>
      </c>
      <c r="K227" s="55"/>
      <c r="L227" s="51" t="s">
        <v>364</v>
      </c>
      <c r="M227" s="51" t="s">
        <v>481</v>
      </c>
      <c r="N227" s="51" t="s">
        <v>194</v>
      </c>
      <c r="O227" s="51" t="s">
        <v>195</v>
      </c>
    </row>
    <row r="228" spans="1:15" x14ac:dyDescent="0.2">
      <c r="A228" s="50">
        <v>108</v>
      </c>
      <c r="B228" s="51" t="s">
        <v>244</v>
      </c>
      <c r="C228" s="52" t="s">
        <v>39</v>
      </c>
      <c r="D228" s="51" t="s">
        <v>40</v>
      </c>
      <c r="E228" s="51" t="s">
        <v>482</v>
      </c>
      <c r="F228" s="51" t="s">
        <v>483</v>
      </c>
      <c r="G228" s="51" t="s">
        <v>43</v>
      </c>
      <c r="H228" s="53" t="s">
        <v>484</v>
      </c>
      <c r="I228" s="50" t="s">
        <v>45</v>
      </c>
      <c r="J228" s="50" t="s">
        <v>689</v>
      </c>
      <c r="K228" s="55"/>
      <c r="L228" s="51" t="s">
        <v>58</v>
      </c>
      <c r="M228" s="51" t="s">
        <v>485</v>
      </c>
      <c r="N228" s="51" t="s">
        <v>147</v>
      </c>
      <c r="O228" s="51" t="s">
        <v>148</v>
      </c>
    </row>
    <row r="229" spans="1:15" x14ac:dyDescent="0.2">
      <c r="A229" s="50">
        <v>109</v>
      </c>
      <c r="B229" s="193" t="s">
        <v>142</v>
      </c>
      <c r="C229" s="58" t="s">
        <v>73</v>
      </c>
      <c r="D229" s="51" t="s">
        <v>40</v>
      </c>
      <c r="E229" s="51" t="s">
        <v>486</v>
      </c>
      <c r="F229" s="51" t="s">
        <v>487</v>
      </c>
      <c r="G229" s="51" t="s">
        <v>76</v>
      </c>
      <c r="H229" s="53" t="s">
        <v>488</v>
      </c>
      <c r="I229" s="50" t="s">
        <v>45</v>
      </c>
      <c r="J229" s="50" t="s">
        <v>636</v>
      </c>
      <c r="K229" s="55"/>
      <c r="L229" s="51" t="s">
        <v>58</v>
      </c>
      <c r="M229" s="51" t="s">
        <v>489</v>
      </c>
      <c r="N229" s="51" t="s">
        <v>147</v>
      </c>
      <c r="O229" s="51" t="s">
        <v>148</v>
      </c>
    </row>
    <row r="230" spans="1:15" x14ac:dyDescent="0.2">
      <c r="A230" s="50">
        <v>110</v>
      </c>
      <c r="B230" s="193" t="s">
        <v>142</v>
      </c>
      <c r="C230" s="58" t="s">
        <v>73</v>
      </c>
      <c r="D230" s="51" t="s">
        <v>40</v>
      </c>
      <c r="E230" s="51" t="s">
        <v>491</v>
      </c>
      <c r="F230" s="51" t="s">
        <v>492</v>
      </c>
      <c r="G230" s="51" t="s">
        <v>67</v>
      </c>
      <c r="H230" s="53" t="s">
        <v>368</v>
      </c>
      <c r="I230" s="50" t="s">
        <v>45</v>
      </c>
      <c r="J230" s="50" t="s">
        <v>638</v>
      </c>
      <c r="K230" s="55"/>
      <c r="L230" s="51" t="s">
        <v>58</v>
      </c>
      <c r="M230" s="51" t="s">
        <v>493</v>
      </c>
      <c r="N230" s="51" t="s">
        <v>147</v>
      </c>
      <c r="O230" s="51" t="s">
        <v>148</v>
      </c>
    </row>
    <row r="231" spans="1:15" x14ac:dyDescent="0.2">
      <c r="A231" s="50">
        <v>111</v>
      </c>
      <c r="B231" s="193" t="s">
        <v>96</v>
      </c>
      <c r="C231" s="57" t="s">
        <v>63</v>
      </c>
      <c r="D231" s="51" t="s">
        <v>40</v>
      </c>
      <c r="E231" s="51" t="s">
        <v>494</v>
      </c>
      <c r="F231" s="51" t="s">
        <v>495</v>
      </c>
      <c r="G231" s="51" t="s">
        <v>43</v>
      </c>
      <c r="H231" s="53" t="s">
        <v>496</v>
      </c>
      <c r="I231" s="50" t="s">
        <v>94</v>
      </c>
      <c r="J231" s="50" t="s">
        <v>602</v>
      </c>
      <c r="K231" s="55"/>
      <c r="L231" s="51" t="s">
        <v>58</v>
      </c>
      <c r="M231" s="51" t="s">
        <v>497</v>
      </c>
      <c r="N231" s="51" t="s">
        <v>101</v>
      </c>
      <c r="O231" s="51" t="s">
        <v>102</v>
      </c>
    </row>
    <row r="232" spans="1:15" x14ac:dyDescent="0.2">
      <c r="A232" s="50">
        <v>112</v>
      </c>
      <c r="B232" s="193" t="s">
        <v>124</v>
      </c>
      <c r="C232" s="56" t="s">
        <v>52</v>
      </c>
      <c r="D232" s="51" t="s">
        <v>125</v>
      </c>
      <c r="E232" s="51" t="s">
        <v>494</v>
      </c>
      <c r="F232" s="51" t="s">
        <v>277</v>
      </c>
      <c r="G232" s="51" t="s">
        <v>76</v>
      </c>
      <c r="H232" s="53" t="s">
        <v>498</v>
      </c>
      <c r="I232" s="50" t="s">
        <v>45</v>
      </c>
      <c r="J232" s="50" t="s">
        <v>674</v>
      </c>
      <c r="K232" s="55"/>
      <c r="L232" s="51" t="s">
        <v>58</v>
      </c>
      <c r="M232" s="51" t="s">
        <v>499</v>
      </c>
      <c r="N232" s="51" t="s">
        <v>101</v>
      </c>
      <c r="O232" s="51" t="s">
        <v>102</v>
      </c>
    </row>
    <row r="233" spans="1:15" x14ac:dyDescent="0.2">
      <c r="A233" s="50">
        <v>113</v>
      </c>
      <c r="B233" s="193" t="s">
        <v>189</v>
      </c>
      <c r="C233" s="57" t="s">
        <v>63</v>
      </c>
      <c r="D233" s="51" t="s">
        <v>40</v>
      </c>
      <c r="E233" s="51" t="s">
        <v>500</v>
      </c>
      <c r="F233" s="51" t="s">
        <v>277</v>
      </c>
      <c r="G233" s="51" t="s">
        <v>67</v>
      </c>
      <c r="H233" s="53" t="s">
        <v>501</v>
      </c>
      <c r="I233" s="50" t="s">
        <v>46</v>
      </c>
      <c r="J233" s="50" t="s">
        <v>590</v>
      </c>
      <c r="K233" s="55"/>
      <c r="L233" s="51" t="s">
        <v>58</v>
      </c>
      <c r="M233" s="51" t="s">
        <v>502</v>
      </c>
      <c r="N233" s="51" t="s">
        <v>194</v>
      </c>
      <c r="O233" s="51" t="s">
        <v>195</v>
      </c>
    </row>
    <row r="234" spans="1:15" x14ac:dyDescent="0.2">
      <c r="A234" s="50">
        <v>114</v>
      </c>
      <c r="B234" s="193" t="s">
        <v>38</v>
      </c>
      <c r="C234" s="57" t="s">
        <v>63</v>
      </c>
      <c r="D234" s="51" t="s">
        <v>40</v>
      </c>
      <c r="E234" s="51" t="s">
        <v>503</v>
      </c>
      <c r="F234" s="51" t="s">
        <v>42</v>
      </c>
      <c r="G234" s="51" t="s">
        <v>43</v>
      </c>
      <c r="H234" s="53" t="s">
        <v>504</v>
      </c>
      <c r="I234" s="50" t="s">
        <v>46</v>
      </c>
      <c r="J234" s="50" t="s">
        <v>562</v>
      </c>
      <c r="K234" s="55"/>
      <c r="L234" s="51" t="s">
        <v>58</v>
      </c>
      <c r="M234" s="51" t="s">
        <v>505</v>
      </c>
      <c r="N234" s="51" t="s">
        <v>49</v>
      </c>
      <c r="O234" s="51" t="s">
        <v>50</v>
      </c>
    </row>
    <row r="235" spans="1:15" x14ac:dyDescent="0.2">
      <c r="A235" s="50">
        <v>115</v>
      </c>
      <c r="B235" s="193" t="s">
        <v>124</v>
      </c>
      <c r="C235" s="57" t="s">
        <v>63</v>
      </c>
      <c r="D235" s="51" t="s">
        <v>125</v>
      </c>
      <c r="E235" s="51" t="s">
        <v>506</v>
      </c>
      <c r="F235" s="51" t="s">
        <v>507</v>
      </c>
      <c r="G235" s="51" t="s">
        <v>67</v>
      </c>
      <c r="H235" s="53" t="s">
        <v>508</v>
      </c>
      <c r="I235" s="50" t="s">
        <v>45</v>
      </c>
      <c r="J235" s="50" t="s">
        <v>611</v>
      </c>
      <c r="K235" s="55"/>
      <c r="L235" s="51" t="s">
        <v>58</v>
      </c>
      <c r="M235" s="51" t="s">
        <v>509</v>
      </c>
      <c r="N235" s="51" t="s">
        <v>101</v>
      </c>
      <c r="O235" s="51" t="s">
        <v>102</v>
      </c>
    </row>
    <row r="236" spans="1:15" x14ac:dyDescent="0.2">
      <c r="A236" s="50">
        <v>116</v>
      </c>
      <c r="B236" s="193" t="s">
        <v>244</v>
      </c>
      <c r="C236" s="58" t="s">
        <v>73</v>
      </c>
      <c r="D236" s="51" t="s">
        <v>40</v>
      </c>
      <c r="E236" s="51" t="s">
        <v>510</v>
      </c>
      <c r="F236" s="51" t="s">
        <v>321</v>
      </c>
      <c r="G236" s="51" t="s">
        <v>76</v>
      </c>
      <c r="H236" s="53" t="s">
        <v>511</v>
      </c>
      <c r="I236" s="50" t="s">
        <v>57</v>
      </c>
      <c r="J236" s="50" t="s">
        <v>656</v>
      </c>
      <c r="K236" s="55"/>
      <c r="L236" s="51" t="s">
        <v>58</v>
      </c>
      <c r="M236" s="51" t="s">
        <v>512</v>
      </c>
      <c r="N236" s="51" t="s">
        <v>147</v>
      </c>
      <c r="O236" s="51" t="s">
        <v>148</v>
      </c>
    </row>
    <row r="237" spans="1:15" x14ac:dyDescent="0.2">
      <c r="A237" s="50">
        <v>117</v>
      </c>
      <c r="B237" s="193" t="s">
        <v>124</v>
      </c>
      <c r="C237" s="56" t="s">
        <v>52</v>
      </c>
      <c r="D237" s="51" t="s">
        <v>125</v>
      </c>
      <c r="E237" s="51" t="s">
        <v>513</v>
      </c>
      <c r="F237" s="51" t="s">
        <v>514</v>
      </c>
      <c r="G237" s="51" t="s">
        <v>76</v>
      </c>
      <c r="H237" s="53" t="s">
        <v>515</v>
      </c>
      <c r="I237" s="50" t="s">
        <v>94</v>
      </c>
      <c r="J237" s="50" t="s">
        <v>593</v>
      </c>
      <c r="K237" s="55"/>
      <c r="L237" s="51" t="s">
        <v>58</v>
      </c>
      <c r="M237" s="51" t="s">
        <v>516</v>
      </c>
      <c r="N237" s="51" t="s">
        <v>101</v>
      </c>
      <c r="O237" s="51" t="s">
        <v>102</v>
      </c>
    </row>
    <row r="238" spans="1:15" x14ac:dyDescent="0.2">
      <c r="A238" s="50">
        <v>118</v>
      </c>
      <c r="B238" s="193" t="s">
        <v>244</v>
      </c>
      <c r="C238" s="58" t="s">
        <v>73</v>
      </c>
      <c r="D238" s="51" t="s">
        <v>40</v>
      </c>
      <c r="E238" s="51" t="s">
        <v>517</v>
      </c>
      <c r="F238" s="51" t="s">
        <v>518</v>
      </c>
      <c r="G238" s="51" t="s">
        <v>76</v>
      </c>
      <c r="H238" s="53" t="s">
        <v>519</v>
      </c>
      <c r="I238" s="50" t="s">
        <v>46</v>
      </c>
      <c r="J238" s="50" t="s">
        <v>657</v>
      </c>
      <c r="K238" s="55"/>
      <c r="L238" s="51" t="s">
        <v>58</v>
      </c>
      <c r="M238" s="51" t="s">
        <v>520</v>
      </c>
      <c r="N238" s="51" t="s">
        <v>147</v>
      </c>
      <c r="O238" s="51" t="s">
        <v>148</v>
      </c>
    </row>
    <row r="239" spans="1:15" x14ac:dyDescent="0.2">
      <c r="A239" s="50">
        <v>119</v>
      </c>
      <c r="B239" s="51" t="s">
        <v>244</v>
      </c>
      <c r="C239" s="52" t="s">
        <v>39</v>
      </c>
      <c r="D239" s="51" t="s">
        <v>40</v>
      </c>
      <c r="E239" s="51" t="s">
        <v>517</v>
      </c>
      <c r="F239" s="51" t="s">
        <v>521</v>
      </c>
      <c r="G239" s="51" t="s">
        <v>43</v>
      </c>
      <c r="H239" s="53" t="s">
        <v>522</v>
      </c>
      <c r="I239" s="50" t="s">
        <v>45</v>
      </c>
      <c r="J239" s="50" t="s">
        <v>691</v>
      </c>
      <c r="K239" s="55"/>
      <c r="L239" s="51" t="s">
        <v>58</v>
      </c>
      <c r="M239" s="51" t="s">
        <v>523</v>
      </c>
      <c r="N239" s="51" t="s">
        <v>147</v>
      </c>
      <c r="O239" s="51" t="s">
        <v>148</v>
      </c>
    </row>
    <row r="240" spans="1:15" x14ac:dyDescent="0.2">
      <c r="A240" s="50">
        <v>120</v>
      </c>
      <c r="B240" s="193" t="s">
        <v>103</v>
      </c>
      <c r="C240" s="57" t="s">
        <v>63</v>
      </c>
      <c r="D240" s="51" t="s">
        <v>40</v>
      </c>
      <c r="E240" s="51" t="s">
        <v>524</v>
      </c>
      <c r="F240" s="51" t="s">
        <v>525</v>
      </c>
      <c r="G240" s="51" t="s">
        <v>43</v>
      </c>
      <c r="H240" s="53" t="s">
        <v>315</v>
      </c>
      <c r="I240" s="50" t="s">
        <v>46</v>
      </c>
      <c r="J240" s="50" t="s">
        <v>615</v>
      </c>
      <c r="K240" s="55"/>
      <c r="L240" s="51" t="s">
        <v>58</v>
      </c>
      <c r="M240" s="51" t="s">
        <v>526</v>
      </c>
      <c r="N240" s="51" t="s">
        <v>108</v>
      </c>
      <c r="O240" s="51" t="s">
        <v>109</v>
      </c>
    </row>
    <row r="241" spans="1:15" x14ac:dyDescent="0.2">
      <c r="A241" s="50">
        <v>121</v>
      </c>
      <c r="B241" s="193" t="s">
        <v>51</v>
      </c>
      <c r="C241" s="56" t="s">
        <v>52</v>
      </c>
      <c r="D241" s="51" t="s">
        <v>40</v>
      </c>
      <c r="E241" s="51" t="s">
        <v>527</v>
      </c>
      <c r="F241" s="51" t="s">
        <v>405</v>
      </c>
      <c r="G241" s="51" t="s">
        <v>76</v>
      </c>
      <c r="H241" s="53" t="s">
        <v>528</v>
      </c>
      <c r="I241" s="50" t="s">
        <v>46</v>
      </c>
      <c r="J241" s="50" t="s">
        <v>728</v>
      </c>
      <c r="K241" s="55"/>
      <c r="L241" s="51" t="s">
        <v>58</v>
      </c>
      <c r="M241" s="51" t="s">
        <v>529</v>
      </c>
      <c r="N241" s="51" t="s">
        <v>60</v>
      </c>
      <c r="O241" s="51" t="s">
        <v>61</v>
      </c>
    </row>
    <row r="242" spans="1:15" x14ac:dyDescent="0.2">
      <c r="A242" s="50">
        <v>122</v>
      </c>
      <c r="B242" s="193" t="s">
        <v>38</v>
      </c>
      <c r="C242" s="57" t="s">
        <v>63</v>
      </c>
      <c r="D242" s="51" t="s">
        <v>40</v>
      </c>
      <c r="E242" s="51" t="s">
        <v>530</v>
      </c>
      <c r="F242" s="51" t="s">
        <v>531</v>
      </c>
      <c r="G242" s="51" t="s">
        <v>67</v>
      </c>
      <c r="H242" s="53" t="s">
        <v>532</v>
      </c>
      <c r="I242" s="50" t="s">
        <v>46</v>
      </c>
      <c r="J242" s="50" t="s">
        <v>564</v>
      </c>
      <c r="K242" s="55"/>
      <c r="L242" s="51" t="s">
        <v>58</v>
      </c>
      <c r="M242" s="51" t="s">
        <v>533</v>
      </c>
      <c r="N242" s="51" t="s">
        <v>49</v>
      </c>
      <c r="O242" s="51" t="s">
        <v>50</v>
      </c>
    </row>
    <row r="243" spans="1:15" x14ac:dyDescent="0.2">
      <c r="A243" s="50">
        <v>123</v>
      </c>
      <c r="B243" s="193" t="s">
        <v>189</v>
      </c>
      <c r="C243" s="57" t="s">
        <v>63</v>
      </c>
      <c r="D243" s="51" t="s">
        <v>40</v>
      </c>
      <c r="E243" s="51" t="s">
        <v>534</v>
      </c>
      <c r="F243" s="51" t="s">
        <v>535</v>
      </c>
      <c r="G243" s="51" t="s">
        <v>43</v>
      </c>
      <c r="H243" s="53" t="s">
        <v>536</v>
      </c>
      <c r="I243" s="50" t="s">
        <v>46</v>
      </c>
      <c r="J243" s="50" t="s">
        <v>592</v>
      </c>
      <c r="K243" s="55"/>
      <c r="L243" s="51" t="s">
        <v>58</v>
      </c>
      <c r="M243" s="51" t="s">
        <v>537</v>
      </c>
      <c r="N243" s="51" t="s">
        <v>194</v>
      </c>
      <c r="O243" s="51" t="s">
        <v>195</v>
      </c>
    </row>
    <row r="244" spans="1:15" x14ac:dyDescent="0.2">
      <c r="A244" s="50">
        <v>124</v>
      </c>
      <c r="B244" s="193" t="s">
        <v>90</v>
      </c>
      <c r="C244" s="57" t="s">
        <v>63</v>
      </c>
      <c r="D244" s="59"/>
      <c r="E244" s="51" t="s">
        <v>538</v>
      </c>
      <c r="F244" s="51" t="s">
        <v>539</v>
      </c>
      <c r="G244" s="51" t="s">
        <v>43</v>
      </c>
      <c r="H244" s="53" t="s">
        <v>540</v>
      </c>
      <c r="I244" s="50" t="s">
        <v>45</v>
      </c>
      <c r="J244" s="50" t="s">
        <v>580</v>
      </c>
      <c r="K244" s="55"/>
      <c r="L244" s="51" t="s">
        <v>58</v>
      </c>
      <c r="M244" s="51" t="s">
        <v>541</v>
      </c>
      <c r="N244" s="51" t="s">
        <v>88</v>
      </c>
      <c r="O244" s="51" t="s">
        <v>89</v>
      </c>
    </row>
    <row r="245" spans="1:15" x14ac:dyDescent="0.2">
      <c r="A245" s="50">
        <v>125</v>
      </c>
      <c r="B245" s="193" t="s">
        <v>172</v>
      </c>
      <c r="C245" s="57" t="s">
        <v>63</v>
      </c>
      <c r="D245" s="51" t="s">
        <v>40</v>
      </c>
      <c r="E245" s="193" t="s">
        <v>1042</v>
      </c>
      <c r="F245" s="193" t="s">
        <v>1043</v>
      </c>
      <c r="G245" s="51" t="s">
        <v>43</v>
      </c>
      <c r="H245" s="53"/>
      <c r="I245" s="50" t="s">
        <v>57</v>
      </c>
      <c r="J245" s="50" t="s">
        <v>622</v>
      </c>
      <c r="K245" s="55"/>
      <c r="L245" s="51" t="s">
        <v>58</v>
      </c>
      <c r="M245" s="51" t="s">
        <v>542</v>
      </c>
      <c r="N245" s="51" t="s">
        <v>176</v>
      </c>
      <c r="O245" s="51" t="s">
        <v>177</v>
      </c>
    </row>
    <row r="246" spans="1:15" x14ac:dyDescent="0.2">
      <c r="A246">
        <v>119</v>
      </c>
      <c r="B246" s="193" t="s">
        <v>103</v>
      </c>
      <c r="C246" s="58" t="s">
        <v>73</v>
      </c>
      <c r="D246" s="51" t="s">
        <v>40</v>
      </c>
      <c r="E246" s="194" t="s">
        <v>1046</v>
      </c>
      <c r="F246" s="194" t="s">
        <v>935</v>
      </c>
      <c r="G246" s="194"/>
      <c r="H246" s="194"/>
      <c r="I246" s="50" t="s">
        <v>46</v>
      </c>
      <c r="J246" s="50" t="s">
        <v>595</v>
      </c>
      <c r="K246" s="194"/>
      <c r="L246" s="194"/>
      <c r="M246" s="194"/>
      <c r="N246" s="194"/>
      <c r="O246" s="194"/>
    </row>
  </sheetData>
  <autoFilter ref="A1:O123">
    <filterColumn colId="8">
      <filters>
        <filter val="SAUV"/>
      </filters>
    </filterColumn>
  </autoFilter>
  <sortState ref="B2:P126">
    <sortCondition ref="B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93"/>
  <sheetViews>
    <sheetView topLeftCell="A34" workbookViewId="0">
      <selection activeCell="X79" sqref="X79"/>
    </sheetView>
  </sheetViews>
  <sheetFormatPr baseColWidth="10" defaultColWidth="10.6640625" defaultRowHeight="12.75" x14ac:dyDescent="0.2"/>
  <cols>
    <col min="1" max="1" width="4.1640625" style="68" customWidth="1"/>
    <col min="2" max="2" width="14.33203125" style="68" customWidth="1"/>
    <col min="3" max="3" width="9.6640625" style="68" customWidth="1"/>
    <col min="4" max="4" width="5.33203125" style="75" customWidth="1"/>
    <col min="5" max="5" width="6.5" style="72" customWidth="1"/>
    <col min="6" max="6" width="9.33203125" style="72" customWidth="1"/>
    <col min="7" max="7" width="10" style="73" customWidth="1"/>
    <col min="8" max="8" width="6.6640625" style="68" customWidth="1"/>
    <col min="9" max="9" width="7.83203125" style="72" customWidth="1"/>
    <col min="10" max="10" width="10.6640625" style="72"/>
    <col min="11" max="11" width="11.33203125" style="73" customWidth="1"/>
    <col min="12" max="12" width="9.83203125" style="72" customWidth="1"/>
    <col min="13" max="13" width="7.83203125" style="72" customWidth="1"/>
    <col min="14" max="20" width="5.5" style="74" customWidth="1"/>
    <col min="21" max="21" width="10.1640625" style="74" customWidth="1"/>
    <col min="22" max="16384" width="10.6640625" style="74"/>
  </cols>
  <sheetData>
    <row r="2" spans="1:20" s="67" customFormat="1" ht="18.75" x14ac:dyDescent="0.2">
      <c r="A2" s="62"/>
      <c r="B2" s="62"/>
      <c r="C2" s="63" t="s">
        <v>543</v>
      </c>
      <c r="D2" s="64"/>
      <c r="E2" s="65"/>
      <c r="F2" s="65"/>
      <c r="G2" s="66"/>
      <c r="H2" s="62"/>
      <c r="I2" s="65"/>
      <c r="J2" s="65" t="s">
        <v>1003</v>
      </c>
      <c r="K2" s="66"/>
      <c r="L2" s="65"/>
      <c r="M2" s="65"/>
    </row>
    <row r="4" spans="1:20" x14ac:dyDescent="0.2">
      <c r="B4" s="121" t="s">
        <v>38</v>
      </c>
      <c r="D4" s="69"/>
      <c r="E4" s="70" t="s">
        <v>49</v>
      </c>
      <c r="F4" s="70" t="s">
        <v>50</v>
      </c>
      <c r="G4" s="71"/>
    </row>
    <row r="5" spans="1:20" ht="13.5" thickBot="1" x14ac:dyDescent="0.25">
      <c r="B5" s="68" t="s">
        <v>11</v>
      </c>
      <c r="C5" s="68" t="s">
        <v>544</v>
      </c>
      <c r="D5" s="75" t="s">
        <v>545</v>
      </c>
      <c r="E5" s="72" t="s">
        <v>13</v>
      </c>
      <c r="F5" s="72" t="s">
        <v>546</v>
      </c>
      <c r="G5" s="73" t="s">
        <v>14</v>
      </c>
      <c r="H5" s="179" t="s">
        <v>32</v>
      </c>
      <c r="I5" s="179" t="s">
        <v>33</v>
      </c>
      <c r="J5" s="72" t="s">
        <v>547</v>
      </c>
      <c r="K5" s="73" t="s">
        <v>14</v>
      </c>
      <c r="L5" s="179" t="s">
        <v>32</v>
      </c>
      <c r="M5" s="179" t="s">
        <v>33</v>
      </c>
      <c r="N5" s="74" t="s">
        <v>548</v>
      </c>
      <c r="O5" s="74" t="s">
        <v>549</v>
      </c>
      <c r="P5" s="74" t="s">
        <v>550</v>
      </c>
      <c r="Q5" s="74" t="s">
        <v>551</v>
      </c>
      <c r="R5" s="74" t="s">
        <v>550</v>
      </c>
      <c r="S5" s="74" t="s">
        <v>551</v>
      </c>
      <c r="T5" s="74" t="s">
        <v>552</v>
      </c>
    </row>
    <row r="6" spans="1:20" ht="15.75" thickBot="1" x14ac:dyDescent="0.25">
      <c r="B6" s="51" t="s">
        <v>268</v>
      </c>
      <c r="C6" s="51" t="s">
        <v>269</v>
      </c>
      <c r="D6" s="227" t="s">
        <v>43</v>
      </c>
      <c r="E6" s="53" t="s">
        <v>270</v>
      </c>
      <c r="F6" s="50" t="s">
        <v>57</v>
      </c>
      <c r="G6" s="39">
        <v>7.1990740740740739E-4</v>
      </c>
      <c r="H6" s="225">
        <v>33</v>
      </c>
      <c r="I6" s="55"/>
      <c r="J6" s="50" t="s">
        <v>46</v>
      </c>
      <c r="K6" s="39">
        <v>6.6087962962962964E-4</v>
      </c>
      <c r="L6" s="16">
        <v>29</v>
      </c>
      <c r="M6" s="55"/>
      <c r="N6" s="76">
        <v>18</v>
      </c>
      <c r="O6" s="77">
        <v>35</v>
      </c>
      <c r="P6" s="77">
        <v>33</v>
      </c>
      <c r="Q6" s="77">
        <v>32</v>
      </c>
      <c r="R6" s="77">
        <v>35</v>
      </c>
      <c r="S6" s="77">
        <v>32</v>
      </c>
      <c r="T6" s="77">
        <v>37</v>
      </c>
    </row>
    <row r="7" spans="1:20" ht="15.75" thickBot="1" x14ac:dyDescent="0.25">
      <c r="B7" s="51" t="s">
        <v>341</v>
      </c>
      <c r="C7" s="51" t="s">
        <v>342</v>
      </c>
      <c r="D7" s="227" t="s">
        <v>43</v>
      </c>
      <c r="E7" s="53" t="s">
        <v>343</v>
      </c>
      <c r="F7" s="50" t="s">
        <v>69</v>
      </c>
      <c r="G7" s="39">
        <v>5.1620370370370372E-4</v>
      </c>
      <c r="H7" s="16">
        <v>18</v>
      </c>
      <c r="I7" s="55"/>
      <c r="J7" s="50" t="s">
        <v>46</v>
      </c>
      <c r="K7" s="39">
        <v>6.2847222222222221E-4</v>
      </c>
      <c r="L7" s="225">
        <v>32</v>
      </c>
      <c r="M7" s="55"/>
      <c r="N7" s="84"/>
      <c r="O7" s="84"/>
      <c r="P7" s="84"/>
      <c r="Q7" s="84"/>
      <c r="R7" s="84"/>
      <c r="S7" s="84"/>
      <c r="T7" s="85"/>
    </row>
    <row r="8" spans="1:20" ht="15" x14ac:dyDescent="0.2">
      <c r="B8" s="51" t="s">
        <v>393</v>
      </c>
      <c r="C8" s="51" t="s">
        <v>394</v>
      </c>
      <c r="D8" s="227" t="s">
        <v>67</v>
      </c>
      <c r="E8" s="53" t="s">
        <v>395</v>
      </c>
      <c r="F8" s="50" t="s">
        <v>45</v>
      </c>
      <c r="G8" s="39">
        <v>7.6967592592592593E-4</v>
      </c>
      <c r="H8" s="16">
        <v>21</v>
      </c>
      <c r="I8" s="55"/>
      <c r="J8" s="50" t="s">
        <v>57</v>
      </c>
      <c r="K8" s="39">
        <v>7.0949074074074068E-4</v>
      </c>
      <c r="L8" s="16">
        <v>26</v>
      </c>
      <c r="M8" s="55"/>
      <c r="N8" s="87"/>
      <c r="O8" s="87"/>
      <c r="P8" s="273">
        <f>SUM(N6:T6)</f>
        <v>222</v>
      </c>
      <c r="Q8" s="274"/>
      <c r="R8" s="87"/>
      <c r="S8" s="87"/>
      <c r="T8" s="88"/>
    </row>
    <row r="9" spans="1:20" ht="15" x14ac:dyDescent="0.2">
      <c r="B9" s="51" t="s">
        <v>433</v>
      </c>
      <c r="C9" s="51" t="s">
        <v>161</v>
      </c>
      <c r="D9" s="227" t="s">
        <v>67</v>
      </c>
      <c r="E9" s="53" t="s">
        <v>434</v>
      </c>
      <c r="F9" s="50" t="s">
        <v>46</v>
      </c>
      <c r="G9" s="39">
        <v>5.0694444444444441E-4</v>
      </c>
      <c r="H9" s="225">
        <v>35</v>
      </c>
      <c r="I9" s="55"/>
      <c r="J9" s="50" t="s">
        <v>45</v>
      </c>
      <c r="K9" s="39">
        <v>6.4814814814814813E-4</v>
      </c>
      <c r="L9" s="16">
        <v>31</v>
      </c>
      <c r="M9" s="55"/>
      <c r="N9" s="87"/>
      <c r="O9" s="87"/>
      <c r="P9" s="275"/>
      <c r="Q9" s="276"/>
      <c r="R9" s="87"/>
      <c r="S9" s="87"/>
      <c r="T9" s="88"/>
    </row>
    <row r="10" spans="1:20" ht="15.75" thickBot="1" x14ac:dyDescent="0.25">
      <c r="B10" s="51" t="s">
        <v>503</v>
      </c>
      <c r="C10" s="51" t="s">
        <v>42</v>
      </c>
      <c r="D10" s="227" t="s">
        <v>43</v>
      </c>
      <c r="E10" s="53" t="s">
        <v>504</v>
      </c>
      <c r="F10" s="50" t="s">
        <v>57</v>
      </c>
      <c r="G10" s="39">
        <v>7.4421296296296301E-4</v>
      </c>
      <c r="H10" s="225">
        <v>32</v>
      </c>
      <c r="I10" s="55"/>
      <c r="J10" s="50" t="s">
        <v>46</v>
      </c>
      <c r="K10" s="39">
        <v>5.9490740740740739E-4</v>
      </c>
      <c r="L10" s="225">
        <v>35</v>
      </c>
      <c r="M10" s="55"/>
      <c r="N10" s="87"/>
      <c r="O10" s="87"/>
      <c r="P10" s="277"/>
      <c r="Q10" s="278"/>
      <c r="R10" s="87"/>
      <c r="S10" s="87"/>
      <c r="T10" s="88"/>
    </row>
    <row r="11" spans="1:20" ht="15.75" thickBot="1" x14ac:dyDescent="0.25">
      <c r="B11" s="51" t="s">
        <v>530</v>
      </c>
      <c r="C11" s="51" t="s">
        <v>531</v>
      </c>
      <c r="D11" s="227" t="s">
        <v>67</v>
      </c>
      <c r="E11" s="53" t="s">
        <v>532</v>
      </c>
      <c r="F11" s="50" t="s">
        <v>45</v>
      </c>
      <c r="G11" s="39">
        <v>7.2685185185185179E-4</v>
      </c>
      <c r="H11" s="16">
        <v>24</v>
      </c>
      <c r="I11" s="55"/>
      <c r="J11" s="50" t="s">
        <v>46</v>
      </c>
      <c r="K11" s="39">
        <v>5.5439814814814815E-4</v>
      </c>
      <c r="L11" s="16">
        <v>31</v>
      </c>
      <c r="M11" s="55"/>
      <c r="N11" s="96"/>
      <c r="O11" s="96"/>
      <c r="P11" s="96"/>
      <c r="Q11" s="96"/>
      <c r="R11" s="96"/>
      <c r="S11" s="96"/>
      <c r="T11" s="97"/>
    </row>
    <row r="12" spans="1:20" ht="15.75" thickBot="1" x14ac:dyDescent="0.25">
      <c r="A12" s="68" t="s">
        <v>565</v>
      </c>
      <c r="B12" s="98"/>
      <c r="C12" s="99"/>
      <c r="J12" s="214" t="s">
        <v>1064</v>
      </c>
      <c r="K12" s="215">
        <v>2.3159722222222223E-3</v>
      </c>
      <c r="L12" s="216">
        <f>IF(K12&gt;0,INDEX(PTS,MATCH(K12,_4x50_NL_G,-1)),"")</f>
        <v>37</v>
      </c>
    </row>
    <row r="14" spans="1:20" x14ac:dyDescent="0.2">
      <c r="B14" s="121" t="s">
        <v>172</v>
      </c>
      <c r="D14" s="69"/>
      <c r="E14" s="70" t="s">
        <v>176</v>
      </c>
      <c r="F14" s="70" t="s">
        <v>177</v>
      </c>
      <c r="G14" s="100"/>
    </row>
    <row r="15" spans="1:20" ht="13.5" thickBot="1" x14ac:dyDescent="0.25">
      <c r="B15" s="68" t="s">
        <v>11</v>
      </c>
      <c r="C15" s="68" t="s">
        <v>544</v>
      </c>
      <c r="D15" s="75" t="s">
        <v>545</v>
      </c>
      <c r="E15" s="72" t="s">
        <v>13</v>
      </c>
      <c r="F15" s="72" t="s">
        <v>546</v>
      </c>
      <c r="G15" s="73" t="s">
        <v>14</v>
      </c>
      <c r="H15" s="179" t="s">
        <v>32</v>
      </c>
      <c r="I15" s="179" t="s">
        <v>33</v>
      </c>
      <c r="J15" s="72" t="s">
        <v>547</v>
      </c>
      <c r="K15" s="73" t="s">
        <v>14</v>
      </c>
      <c r="L15" s="179" t="s">
        <v>32</v>
      </c>
      <c r="M15" s="179" t="s">
        <v>33</v>
      </c>
      <c r="N15" s="74" t="s">
        <v>548</v>
      </c>
      <c r="O15" s="74" t="s">
        <v>549</v>
      </c>
      <c r="P15" s="74" t="s">
        <v>550</v>
      </c>
      <c r="Q15" s="74" t="s">
        <v>551</v>
      </c>
      <c r="R15" s="74" t="s">
        <v>550</v>
      </c>
      <c r="S15" s="74" t="s">
        <v>551</v>
      </c>
      <c r="T15" s="74" t="s">
        <v>552</v>
      </c>
    </row>
    <row r="16" spans="1:20" ht="15.75" thickBot="1" x14ac:dyDescent="0.25">
      <c r="B16" s="51" t="s">
        <v>1044</v>
      </c>
      <c r="C16" s="51" t="s">
        <v>1039</v>
      </c>
      <c r="D16" s="51" t="s">
        <v>67</v>
      </c>
      <c r="E16" s="53" t="s">
        <v>174</v>
      </c>
      <c r="F16" s="50" t="s">
        <v>69</v>
      </c>
      <c r="G16" s="39">
        <v>7.9629629629629636E-4</v>
      </c>
      <c r="H16" s="16">
        <v>2</v>
      </c>
      <c r="I16" s="55"/>
      <c r="J16" s="50" t="s">
        <v>46</v>
      </c>
      <c r="K16" s="39">
        <v>5.5787037037037036E-4</v>
      </c>
      <c r="L16" s="225">
        <v>30</v>
      </c>
      <c r="M16" s="55"/>
      <c r="N16" s="76">
        <v>2</v>
      </c>
      <c r="O16" s="77">
        <v>21</v>
      </c>
      <c r="P16" s="77">
        <v>17</v>
      </c>
      <c r="Q16" s="77">
        <v>14</v>
      </c>
      <c r="R16" s="77">
        <v>30</v>
      </c>
      <c r="S16" s="77">
        <v>24</v>
      </c>
      <c r="T16" s="101">
        <v>30</v>
      </c>
    </row>
    <row r="17" spans="1:20" ht="15.75" thickBot="1" x14ac:dyDescent="0.25">
      <c r="B17" s="193" t="s">
        <v>182</v>
      </c>
      <c r="C17" s="193" t="s">
        <v>183</v>
      </c>
      <c r="D17" s="51" t="s">
        <v>67</v>
      </c>
      <c r="E17" s="53" t="s">
        <v>184</v>
      </c>
      <c r="F17" s="50" t="s">
        <v>46</v>
      </c>
      <c r="G17" s="39">
        <v>7.1180555555555548E-4</v>
      </c>
      <c r="H17" s="225">
        <v>17</v>
      </c>
      <c r="I17" s="55"/>
      <c r="J17" s="50" t="s">
        <v>57</v>
      </c>
      <c r="K17" s="39">
        <v>7.5578703703703702E-4</v>
      </c>
      <c r="L17" s="16">
        <v>22</v>
      </c>
      <c r="M17" s="55"/>
      <c r="N17" s="102"/>
      <c r="O17" s="84"/>
      <c r="P17" s="84"/>
      <c r="Q17" s="84"/>
      <c r="R17" s="84"/>
      <c r="S17" s="84"/>
      <c r="T17" s="85"/>
    </row>
    <row r="18" spans="1:20" ht="15" x14ac:dyDescent="0.2">
      <c r="B18" s="193" t="s">
        <v>208</v>
      </c>
      <c r="C18" s="193" t="s">
        <v>209</v>
      </c>
      <c r="D18" s="51" t="s">
        <v>67</v>
      </c>
      <c r="E18" s="53" t="s">
        <v>210</v>
      </c>
      <c r="F18" s="50" t="s">
        <v>57</v>
      </c>
      <c r="G18" s="39">
        <v>7.6504629629629622E-4</v>
      </c>
      <c r="H18" s="225">
        <v>21</v>
      </c>
      <c r="I18" s="55"/>
      <c r="J18" s="50" t="s">
        <v>45</v>
      </c>
      <c r="K18" s="211">
        <v>8.5300925925925919E-4</v>
      </c>
      <c r="L18" s="16">
        <v>18</v>
      </c>
      <c r="M18" s="55"/>
      <c r="N18" s="103"/>
      <c r="O18" s="87"/>
      <c r="P18" s="273">
        <f>SUM(N16:T16)</f>
        <v>138</v>
      </c>
      <c r="Q18" s="274"/>
      <c r="R18" s="87"/>
      <c r="S18" s="87"/>
      <c r="T18" s="88"/>
    </row>
    <row r="19" spans="1:20" ht="15" x14ac:dyDescent="0.2">
      <c r="B19" s="193" t="s">
        <v>353</v>
      </c>
      <c r="C19" s="193" t="s">
        <v>354</v>
      </c>
      <c r="D19" s="51" t="s">
        <v>67</v>
      </c>
      <c r="E19" s="53" t="s">
        <v>355</v>
      </c>
      <c r="F19" s="50" t="s">
        <v>57</v>
      </c>
      <c r="G19" s="39">
        <v>1.0740740740740741E-3</v>
      </c>
      <c r="H19" s="16">
        <v>9</v>
      </c>
      <c r="I19" s="55">
        <v>4</v>
      </c>
      <c r="J19" s="50" t="s">
        <v>46</v>
      </c>
      <c r="K19" s="39">
        <v>1.1539351851851851E-3</v>
      </c>
      <c r="L19" s="16">
        <v>1</v>
      </c>
      <c r="M19" s="55"/>
      <c r="N19" s="103"/>
      <c r="O19" s="87"/>
      <c r="P19" s="275"/>
      <c r="Q19" s="276"/>
      <c r="R19" s="87"/>
      <c r="S19" s="87"/>
      <c r="T19" s="88"/>
    </row>
    <row r="20" spans="1:20" ht="15.75" thickBot="1" x14ac:dyDescent="0.25">
      <c r="B20" s="193" t="s">
        <v>448</v>
      </c>
      <c r="C20" s="193" t="s">
        <v>449</v>
      </c>
      <c r="D20" s="51" t="s">
        <v>67</v>
      </c>
      <c r="E20" s="53" t="s">
        <v>450</v>
      </c>
      <c r="F20" s="50" t="s">
        <v>45</v>
      </c>
      <c r="G20" s="39">
        <v>1.3541666666666667E-3</v>
      </c>
      <c r="H20" s="16">
        <v>1</v>
      </c>
      <c r="I20" s="55"/>
      <c r="J20" s="50" t="s">
        <v>57</v>
      </c>
      <c r="K20" s="39">
        <v>8.2060185185185187E-4</v>
      </c>
      <c r="L20" s="16">
        <v>17</v>
      </c>
      <c r="M20" s="55"/>
      <c r="N20" s="103"/>
      <c r="O20" s="87"/>
      <c r="P20" s="277"/>
      <c r="Q20" s="278"/>
      <c r="R20" s="87"/>
      <c r="S20" s="87"/>
      <c r="T20" s="88"/>
    </row>
    <row r="21" spans="1:20" ht="15.75" thickBot="1" x14ac:dyDescent="0.25">
      <c r="B21" s="193" t="s">
        <v>1042</v>
      </c>
      <c r="C21" s="193" t="s">
        <v>1043</v>
      </c>
      <c r="D21" s="51" t="s">
        <v>67</v>
      </c>
      <c r="E21" s="53"/>
      <c r="F21" s="50" t="s">
        <v>46</v>
      </c>
      <c r="G21" s="39">
        <v>7.4884259259259262E-4</v>
      </c>
      <c r="H21" s="257">
        <v>14</v>
      </c>
      <c r="I21" s="55"/>
      <c r="J21" s="50" t="s">
        <v>57</v>
      </c>
      <c r="K21" s="39">
        <v>7.361111111111111E-4</v>
      </c>
      <c r="L21" s="225">
        <v>24</v>
      </c>
      <c r="M21" s="55"/>
      <c r="N21" s="103"/>
      <c r="O21" s="87"/>
      <c r="P21" s="87"/>
      <c r="Q21" s="87"/>
      <c r="R21" s="87"/>
      <c r="S21" s="87"/>
      <c r="T21" s="88"/>
    </row>
    <row r="22" spans="1:20" ht="15.75" thickBot="1" x14ac:dyDescent="0.25">
      <c r="A22" s="68" t="s">
        <v>565</v>
      </c>
      <c r="B22" s="105"/>
      <c r="C22" s="106"/>
      <c r="D22" s="107"/>
      <c r="E22" s="108"/>
      <c r="F22" s="100"/>
      <c r="G22" s="71"/>
      <c r="H22" s="109"/>
      <c r="I22" s="100"/>
      <c r="J22" s="214" t="s">
        <v>1064</v>
      </c>
      <c r="K22" s="215">
        <v>2.704861111111111E-3</v>
      </c>
      <c r="L22" s="216">
        <f>IF(K22&gt;0,INDEX(PTS,MATCH(K22,_4x50_NL_G,-1)),"")</f>
        <v>30</v>
      </c>
      <c r="M22" s="100"/>
      <c r="N22" s="110"/>
      <c r="O22" s="96"/>
      <c r="P22" s="96"/>
      <c r="Q22" s="96"/>
      <c r="R22" s="96"/>
      <c r="S22" s="96"/>
      <c r="T22" s="97"/>
    </row>
    <row r="24" spans="1:20" x14ac:dyDescent="0.2">
      <c r="B24" s="121" t="s">
        <v>90</v>
      </c>
      <c r="D24" s="69"/>
      <c r="E24" s="70" t="s">
        <v>88</v>
      </c>
      <c r="F24" s="70" t="s">
        <v>89</v>
      </c>
      <c r="G24" s="71"/>
      <c r="T24" s="181" t="s">
        <v>1065</v>
      </c>
    </row>
    <row r="25" spans="1:20" ht="13.5" thickBot="1" x14ac:dyDescent="0.25">
      <c r="B25" s="68" t="s">
        <v>11</v>
      </c>
      <c r="C25" s="68" t="s">
        <v>544</v>
      </c>
      <c r="D25" s="75" t="s">
        <v>545</v>
      </c>
      <c r="E25" s="72" t="s">
        <v>13</v>
      </c>
      <c r="F25" s="72" t="s">
        <v>546</v>
      </c>
      <c r="G25" s="73" t="s">
        <v>14</v>
      </c>
      <c r="H25" s="179" t="s">
        <v>32</v>
      </c>
      <c r="I25" s="179" t="s">
        <v>33</v>
      </c>
      <c r="J25" s="72" t="s">
        <v>547</v>
      </c>
      <c r="K25" s="73" t="s">
        <v>14</v>
      </c>
      <c r="L25" s="179" t="s">
        <v>32</v>
      </c>
      <c r="M25" s="179" t="s">
        <v>33</v>
      </c>
      <c r="N25" s="74" t="s">
        <v>548</v>
      </c>
      <c r="O25" s="74" t="s">
        <v>549</v>
      </c>
      <c r="P25" s="74" t="s">
        <v>550</v>
      </c>
      <c r="Q25" s="74" t="s">
        <v>551</v>
      </c>
      <c r="R25" s="74" t="s">
        <v>550</v>
      </c>
      <c r="S25" s="74" t="s">
        <v>551</v>
      </c>
      <c r="T25" s="74" t="s">
        <v>552</v>
      </c>
    </row>
    <row r="26" spans="1:20" ht="15.75" thickBot="1" x14ac:dyDescent="0.25">
      <c r="B26" s="51" t="s">
        <v>91</v>
      </c>
      <c r="C26" s="51" t="s">
        <v>92</v>
      </c>
      <c r="D26" s="51" t="s">
        <v>43</v>
      </c>
      <c r="E26" s="53" t="s">
        <v>93</v>
      </c>
      <c r="F26" s="50" t="s">
        <v>94</v>
      </c>
      <c r="G26" s="39">
        <v>6.3194444444444442E-4</v>
      </c>
      <c r="H26" s="225">
        <v>40</v>
      </c>
      <c r="I26" s="55"/>
      <c r="J26" s="50" t="s">
        <v>46</v>
      </c>
      <c r="K26" s="39">
        <v>5.2777777777777773E-4</v>
      </c>
      <c r="L26" s="225">
        <v>41</v>
      </c>
      <c r="M26" s="55"/>
      <c r="N26" s="111">
        <v>14</v>
      </c>
      <c r="O26" s="222">
        <v>46</v>
      </c>
      <c r="P26" s="77">
        <v>40</v>
      </c>
      <c r="Q26" s="77">
        <v>26</v>
      </c>
      <c r="R26" s="222">
        <v>41</v>
      </c>
      <c r="S26" s="77">
        <v>40</v>
      </c>
      <c r="T26" s="101">
        <v>39</v>
      </c>
    </row>
    <row r="27" spans="1:20" ht="15.75" thickBot="1" x14ac:dyDescent="0.25">
      <c r="B27" s="51" t="s">
        <v>256</v>
      </c>
      <c r="C27" s="51" t="s">
        <v>257</v>
      </c>
      <c r="D27" s="51" t="s">
        <v>55</v>
      </c>
      <c r="E27" s="53" t="s">
        <v>258</v>
      </c>
      <c r="F27" s="50" t="s">
        <v>57</v>
      </c>
      <c r="G27" s="39">
        <v>9.7337962962962959E-4</v>
      </c>
      <c r="H27" s="16">
        <v>22</v>
      </c>
      <c r="I27" s="55">
        <v>17</v>
      </c>
      <c r="J27" s="50" t="s">
        <v>46</v>
      </c>
      <c r="K27" s="39">
        <v>7.8356481481481495E-4</v>
      </c>
      <c r="L27" s="16">
        <v>24</v>
      </c>
      <c r="M27" s="55"/>
      <c r="N27" s="102"/>
      <c r="O27" s="84"/>
      <c r="P27" s="84"/>
      <c r="Q27" s="84"/>
      <c r="R27" s="84"/>
      <c r="S27" s="84"/>
      <c r="T27" s="85"/>
    </row>
    <row r="28" spans="1:20" ht="15" x14ac:dyDescent="0.2">
      <c r="B28" s="51" t="s">
        <v>331</v>
      </c>
      <c r="C28" s="51" t="s">
        <v>332</v>
      </c>
      <c r="D28" s="51" t="s">
        <v>43</v>
      </c>
      <c r="E28" s="53" t="s">
        <v>333</v>
      </c>
      <c r="F28" s="50" t="s">
        <v>69</v>
      </c>
      <c r="G28" s="39">
        <v>5.6365740740740747E-4</v>
      </c>
      <c r="H28" s="16">
        <v>14</v>
      </c>
      <c r="I28" s="55"/>
      <c r="J28" s="50" t="s">
        <v>57</v>
      </c>
      <c r="K28" s="39">
        <v>7.245370370370371E-4</v>
      </c>
      <c r="L28" s="16">
        <v>33</v>
      </c>
      <c r="M28" s="55">
        <v>28</v>
      </c>
      <c r="N28" s="103"/>
      <c r="O28" s="87"/>
      <c r="P28" s="273">
        <f>SUM(N26:T26)</f>
        <v>246</v>
      </c>
      <c r="Q28" s="274"/>
      <c r="R28" s="87"/>
      <c r="S28" s="87"/>
      <c r="T28" s="88"/>
    </row>
    <row r="29" spans="1:20" ht="15" x14ac:dyDescent="0.2">
      <c r="B29" s="51" t="s">
        <v>470</v>
      </c>
      <c r="C29" s="51" t="s">
        <v>471</v>
      </c>
      <c r="D29" s="51" t="s">
        <v>43</v>
      </c>
      <c r="E29" s="53" t="s">
        <v>472</v>
      </c>
      <c r="F29" s="50" t="s">
        <v>46</v>
      </c>
      <c r="G29" s="39">
        <v>4.7222222222222218E-4</v>
      </c>
      <c r="H29" s="225">
        <v>46</v>
      </c>
      <c r="I29" s="55"/>
      <c r="J29" s="50" t="s">
        <v>57</v>
      </c>
      <c r="K29" s="39">
        <v>6.3194444444444442E-4</v>
      </c>
      <c r="L29" s="225">
        <v>40</v>
      </c>
      <c r="M29" s="55"/>
      <c r="N29" s="103"/>
      <c r="O29" s="87"/>
      <c r="P29" s="275"/>
      <c r="Q29" s="276"/>
      <c r="R29" s="87"/>
      <c r="S29" s="87"/>
      <c r="T29" s="88"/>
    </row>
    <row r="30" spans="1:20" ht="15.75" thickBot="1" x14ac:dyDescent="0.25">
      <c r="B30" s="51" t="s">
        <v>538</v>
      </c>
      <c r="C30" s="51" t="s">
        <v>539</v>
      </c>
      <c r="D30" s="51" t="s">
        <v>43</v>
      </c>
      <c r="E30" s="53" t="s">
        <v>540</v>
      </c>
      <c r="F30" s="50" t="s">
        <v>46</v>
      </c>
      <c r="G30" s="39">
        <v>7.4652777777777781E-4</v>
      </c>
      <c r="H30" s="225">
        <v>26</v>
      </c>
      <c r="I30" s="55"/>
      <c r="J30" s="50" t="s">
        <v>45</v>
      </c>
      <c r="K30" s="37">
        <v>7.175925925925927E-4</v>
      </c>
      <c r="L30" s="16">
        <v>32</v>
      </c>
      <c r="M30" s="55"/>
      <c r="N30" s="103"/>
      <c r="O30" s="87"/>
      <c r="P30" s="277"/>
      <c r="Q30" s="278"/>
      <c r="R30" s="87"/>
      <c r="S30" s="87"/>
      <c r="T30" s="88"/>
    </row>
    <row r="31" spans="1:20" ht="13.5" thickBot="1" x14ac:dyDescent="0.25">
      <c r="B31" s="89"/>
      <c r="C31" s="90"/>
      <c r="D31" s="91"/>
      <c r="E31" s="104"/>
      <c r="F31" s="89"/>
      <c r="G31" s="92"/>
      <c r="H31" s="93"/>
      <c r="I31" s="94"/>
      <c r="J31" s="89"/>
      <c r="K31" s="92"/>
      <c r="L31" s="95"/>
      <c r="M31" s="94"/>
      <c r="N31" s="103"/>
      <c r="O31" s="87"/>
      <c r="P31" s="87"/>
      <c r="Q31" s="87"/>
      <c r="R31" s="87"/>
      <c r="S31" s="87"/>
      <c r="T31" s="88"/>
    </row>
    <row r="32" spans="1:20" ht="15.75" thickBot="1" x14ac:dyDescent="0.25">
      <c r="A32" s="68" t="s">
        <v>565</v>
      </c>
      <c r="B32" s="112"/>
      <c r="C32" s="113"/>
      <c r="D32" s="107"/>
      <c r="E32" s="108"/>
      <c r="F32" s="100"/>
      <c r="G32" s="71"/>
      <c r="H32" s="109"/>
      <c r="I32" s="100"/>
      <c r="J32" s="100"/>
      <c r="K32" s="214" t="s">
        <v>1064</v>
      </c>
      <c r="L32" s="215">
        <v>2.3900462962962959E-3</v>
      </c>
      <c r="M32" s="16">
        <f>IF(L32&gt;0,INDEX(PTS,MATCH(L32,_4x50_NL_F,-1)),"")</f>
        <v>39</v>
      </c>
      <c r="N32" s="110"/>
      <c r="O32" s="96"/>
      <c r="P32" s="96"/>
      <c r="Q32" s="96"/>
      <c r="R32" s="96"/>
      <c r="S32" s="96"/>
      <c r="T32" s="97"/>
    </row>
    <row r="33" spans="1:21" ht="15" x14ac:dyDescent="0.2">
      <c r="B33" s="114"/>
    </row>
    <row r="34" spans="1:21" x14ac:dyDescent="0.2">
      <c r="B34" s="121" t="s">
        <v>189</v>
      </c>
      <c r="D34" s="69"/>
      <c r="E34" s="70" t="s">
        <v>194</v>
      </c>
      <c r="F34" s="70" t="s">
        <v>195</v>
      </c>
      <c r="G34" s="71"/>
      <c r="H34" s="109"/>
    </row>
    <row r="35" spans="1:21" ht="13.5" thickBot="1" x14ac:dyDescent="0.25">
      <c r="B35" s="68" t="s">
        <v>11</v>
      </c>
      <c r="C35" s="68" t="s">
        <v>544</v>
      </c>
      <c r="D35" s="75" t="s">
        <v>545</v>
      </c>
      <c r="E35" s="72" t="s">
        <v>13</v>
      </c>
      <c r="F35" s="72" t="s">
        <v>546</v>
      </c>
      <c r="G35" s="73" t="s">
        <v>14</v>
      </c>
      <c r="H35" s="179" t="s">
        <v>32</v>
      </c>
      <c r="I35" s="179" t="s">
        <v>33</v>
      </c>
      <c r="J35" s="72" t="s">
        <v>547</v>
      </c>
      <c r="K35" s="73" t="s">
        <v>14</v>
      </c>
      <c r="L35" s="179" t="s">
        <v>32</v>
      </c>
      <c r="M35" s="179" t="s">
        <v>33</v>
      </c>
      <c r="N35" s="74" t="s">
        <v>548</v>
      </c>
      <c r="O35" s="74" t="s">
        <v>549</v>
      </c>
      <c r="P35" s="74" t="s">
        <v>550</v>
      </c>
      <c r="Q35" s="74" t="s">
        <v>551</v>
      </c>
      <c r="R35" s="74" t="s">
        <v>550</v>
      </c>
      <c r="S35" s="74" t="s">
        <v>551</v>
      </c>
      <c r="T35" s="74" t="s">
        <v>552</v>
      </c>
    </row>
    <row r="36" spans="1:21" ht="15.75" thickBot="1" x14ac:dyDescent="0.25">
      <c r="B36" s="51" t="s">
        <v>190</v>
      </c>
      <c r="C36" s="206" t="s">
        <v>191</v>
      </c>
      <c r="D36" s="51" t="s">
        <v>67</v>
      </c>
      <c r="E36" s="53" t="s">
        <v>192</v>
      </c>
      <c r="F36" s="50" t="s">
        <v>57</v>
      </c>
      <c r="G36" s="39">
        <v>7.349537037037037E-4</v>
      </c>
      <c r="H36" s="225">
        <v>24</v>
      </c>
      <c r="I36" s="55"/>
      <c r="J36" s="50" t="s">
        <v>46</v>
      </c>
      <c r="K36" s="39">
        <v>6.1458333333333341E-4</v>
      </c>
      <c r="L36" s="16">
        <v>25</v>
      </c>
      <c r="M36" s="55"/>
      <c r="N36" s="111">
        <v>17</v>
      </c>
      <c r="O36" s="77">
        <v>35</v>
      </c>
      <c r="P36" s="77">
        <v>30</v>
      </c>
      <c r="Q36" s="77">
        <v>24</v>
      </c>
      <c r="R36" s="77">
        <v>38</v>
      </c>
      <c r="S36" s="77">
        <v>37</v>
      </c>
      <c r="T36" s="101">
        <v>37</v>
      </c>
    </row>
    <row r="37" spans="1:21" ht="15.75" thickBot="1" x14ac:dyDescent="0.25">
      <c r="B37" s="51" t="s">
        <v>200</v>
      </c>
      <c r="C37" s="206" t="s">
        <v>201</v>
      </c>
      <c r="D37" s="51" t="s">
        <v>67</v>
      </c>
      <c r="E37" s="53" t="s">
        <v>202</v>
      </c>
      <c r="F37" s="50" t="s">
        <v>46</v>
      </c>
      <c r="G37" s="39">
        <v>6.4120370370370373E-4</v>
      </c>
      <c r="H37" s="16">
        <v>23</v>
      </c>
      <c r="I37" s="55"/>
      <c r="J37" s="50" t="s">
        <v>45</v>
      </c>
      <c r="K37" s="39">
        <v>6.9675925925925938E-4</v>
      </c>
      <c r="L37" s="16">
        <v>26</v>
      </c>
      <c r="M37" s="55">
        <v>21</v>
      </c>
      <c r="N37" s="102"/>
      <c r="O37" s="84"/>
      <c r="P37" s="84"/>
      <c r="Q37" s="84"/>
      <c r="R37" s="84"/>
      <c r="S37" s="84"/>
      <c r="T37" s="85"/>
    </row>
    <row r="38" spans="1:21" ht="12.75" customHeight="1" x14ac:dyDescent="0.2">
      <c r="B38" s="51" t="s">
        <v>212</v>
      </c>
      <c r="C38" s="206" t="s">
        <v>213</v>
      </c>
      <c r="D38" s="51" t="s">
        <v>43</v>
      </c>
      <c r="E38" s="53" t="s">
        <v>214</v>
      </c>
      <c r="F38" s="50" t="s">
        <v>45</v>
      </c>
      <c r="G38" s="37">
        <v>7.7546296296296304E-4</v>
      </c>
      <c r="H38" s="225">
        <v>30</v>
      </c>
      <c r="I38" s="55">
        <v>25</v>
      </c>
      <c r="J38" s="50" t="s">
        <v>46</v>
      </c>
      <c r="K38" s="39">
        <v>7.2685185185185179E-4</v>
      </c>
      <c r="L38" s="16">
        <v>27</v>
      </c>
      <c r="M38" s="55"/>
      <c r="N38" s="103"/>
      <c r="O38" s="87"/>
      <c r="P38" s="273">
        <f>SUM(N36:T36)</f>
        <v>218</v>
      </c>
      <c r="Q38" s="274"/>
      <c r="R38" s="87"/>
      <c r="S38" s="87"/>
      <c r="T38" s="88"/>
    </row>
    <row r="39" spans="1:21" ht="12.75" customHeight="1" x14ac:dyDescent="0.2">
      <c r="B39" s="51" t="s">
        <v>313</v>
      </c>
      <c r="C39" s="206" t="s">
        <v>314</v>
      </c>
      <c r="D39" s="51" t="s">
        <v>67</v>
      </c>
      <c r="E39" s="53" t="s">
        <v>315</v>
      </c>
      <c r="F39" s="50" t="s">
        <v>69</v>
      </c>
      <c r="G39" s="39">
        <v>5.1620370370370372E-4</v>
      </c>
      <c r="H39" s="16">
        <v>13</v>
      </c>
      <c r="I39" s="55"/>
      <c r="J39" s="50" t="s">
        <v>45</v>
      </c>
      <c r="K39" s="39">
        <v>6.7245370370370375E-4</v>
      </c>
      <c r="L39" s="16">
        <v>28</v>
      </c>
      <c r="M39" s="55"/>
      <c r="N39" s="103"/>
      <c r="O39" s="87"/>
      <c r="P39" s="275"/>
      <c r="Q39" s="276"/>
      <c r="R39" s="87"/>
      <c r="S39" s="87"/>
      <c r="T39" s="88"/>
    </row>
    <row r="40" spans="1:21" ht="13.5" customHeight="1" thickBot="1" x14ac:dyDescent="0.25">
      <c r="B40" s="51" t="s">
        <v>500</v>
      </c>
      <c r="C40" s="206" t="s">
        <v>277</v>
      </c>
      <c r="D40" s="51" t="s">
        <v>67</v>
      </c>
      <c r="E40" s="53" t="s">
        <v>501</v>
      </c>
      <c r="F40" s="50" t="s">
        <v>45</v>
      </c>
      <c r="G40" s="39">
        <v>5.9143518518518518E-4</v>
      </c>
      <c r="H40" s="225">
        <v>35</v>
      </c>
      <c r="I40" s="55"/>
      <c r="J40" s="50" t="s">
        <v>46</v>
      </c>
      <c r="K40" s="39">
        <v>4.8032407407407404E-4</v>
      </c>
      <c r="L40" s="258">
        <v>37</v>
      </c>
      <c r="M40" s="55"/>
      <c r="N40" s="103"/>
      <c r="O40" s="87"/>
      <c r="P40" s="277"/>
      <c r="Q40" s="278"/>
      <c r="R40" s="87"/>
      <c r="S40" s="87"/>
      <c r="T40" s="88"/>
    </row>
    <row r="41" spans="1:21" ht="15" x14ac:dyDescent="0.2">
      <c r="B41" s="51" t="s">
        <v>534</v>
      </c>
      <c r="C41" s="206" t="s">
        <v>535</v>
      </c>
      <c r="D41" s="51" t="s">
        <v>43</v>
      </c>
      <c r="E41" s="53" t="s">
        <v>536</v>
      </c>
      <c r="F41" s="50" t="s">
        <v>69</v>
      </c>
      <c r="G41" s="39">
        <v>5.2199074074074073E-4</v>
      </c>
      <c r="H41" s="16">
        <v>17</v>
      </c>
      <c r="I41" s="55"/>
      <c r="J41" s="50" t="s">
        <v>46</v>
      </c>
      <c r="K41" s="39">
        <v>5.6481481481481476E-4</v>
      </c>
      <c r="L41" s="258">
        <v>38</v>
      </c>
      <c r="M41" s="55"/>
      <c r="N41" s="103"/>
      <c r="O41" s="87"/>
      <c r="P41" s="87"/>
      <c r="Q41" s="87"/>
      <c r="R41" s="87"/>
      <c r="S41" s="87"/>
      <c r="T41" s="88"/>
    </row>
    <row r="42" spans="1:21" ht="15.75" thickBot="1" x14ac:dyDescent="0.25">
      <c r="A42" s="68" t="s">
        <v>565</v>
      </c>
      <c r="B42" s="112"/>
      <c r="C42" s="113"/>
      <c r="D42" s="107"/>
      <c r="E42" s="108"/>
      <c r="F42" s="100"/>
      <c r="G42" s="71"/>
      <c r="H42" s="109"/>
      <c r="I42" s="100"/>
      <c r="J42" s="100"/>
      <c r="K42" s="214" t="s">
        <v>1064</v>
      </c>
      <c r="L42" s="215">
        <v>2.3414351851851851E-3</v>
      </c>
      <c r="M42" s="216">
        <f>IF(L42&gt;0,INDEX(PTS,MATCH(L42,_4x50_NL_G,-1)),"")</f>
        <v>37</v>
      </c>
      <c r="N42" s="110"/>
      <c r="O42" s="96"/>
      <c r="P42" s="96"/>
      <c r="Q42" s="96"/>
      <c r="R42" s="96"/>
      <c r="S42" s="96"/>
      <c r="T42" s="97"/>
    </row>
    <row r="43" spans="1:21" x14ac:dyDescent="0.2">
      <c r="F43" s="100"/>
      <c r="G43" s="71"/>
      <c r="H43" s="109"/>
      <c r="I43" s="100"/>
      <c r="J43" s="100"/>
      <c r="K43" s="71"/>
      <c r="L43" s="100"/>
      <c r="M43" s="100"/>
    </row>
    <row r="44" spans="1:21" ht="15" x14ac:dyDescent="0.2">
      <c r="B44" s="114"/>
    </row>
    <row r="45" spans="1:21" x14ac:dyDescent="0.2">
      <c r="B45" s="115" t="s">
        <v>96</v>
      </c>
      <c r="C45"/>
      <c r="D45" s="70"/>
      <c r="E45" s="70" t="s">
        <v>101</v>
      </c>
      <c r="F45" s="70" t="s">
        <v>102</v>
      </c>
      <c r="G45" s="71"/>
      <c r="H45" s="109"/>
      <c r="I45" s="100"/>
    </row>
    <row r="46" spans="1:21" ht="13.5" thickBot="1" x14ac:dyDescent="0.25">
      <c r="B46" s="68" t="s">
        <v>11</v>
      </c>
      <c r="C46" s="68" t="s">
        <v>544</v>
      </c>
      <c r="D46" s="75" t="s">
        <v>545</v>
      </c>
      <c r="E46" s="72" t="s">
        <v>13</v>
      </c>
      <c r="F46" s="72" t="s">
        <v>546</v>
      </c>
      <c r="G46" s="73" t="s">
        <v>14</v>
      </c>
      <c r="H46" s="179" t="s">
        <v>32</v>
      </c>
      <c r="I46" s="179" t="s">
        <v>33</v>
      </c>
      <c r="J46" s="72" t="s">
        <v>547</v>
      </c>
      <c r="K46" s="73" t="s">
        <v>14</v>
      </c>
      <c r="L46" s="179" t="s">
        <v>32</v>
      </c>
      <c r="M46" s="179" t="s">
        <v>33</v>
      </c>
      <c r="N46" s="74" t="s">
        <v>548</v>
      </c>
      <c r="O46" s="74" t="s">
        <v>549</v>
      </c>
      <c r="P46" s="74" t="s">
        <v>550</v>
      </c>
      <c r="Q46" s="74" t="s">
        <v>551</v>
      </c>
      <c r="R46" s="74" t="s">
        <v>550</v>
      </c>
      <c r="S46" s="74" t="s">
        <v>551</v>
      </c>
      <c r="T46" s="74" t="s">
        <v>552</v>
      </c>
    </row>
    <row r="47" spans="1:21" ht="15.75" thickBot="1" x14ac:dyDescent="0.25">
      <c r="B47" s="51" t="s">
        <v>160</v>
      </c>
      <c r="C47" s="51" t="s">
        <v>161</v>
      </c>
      <c r="D47" s="51" t="s">
        <v>67</v>
      </c>
      <c r="E47" s="53" t="s">
        <v>162</v>
      </c>
      <c r="F47" s="50" t="s">
        <v>69</v>
      </c>
      <c r="G47" s="39">
        <v>4.1701388888888891E-4</v>
      </c>
      <c r="H47" s="16">
        <v>27</v>
      </c>
      <c r="I47" s="55"/>
      <c r="J47" s="50" t="s">
        <v>46</v>
      </c>
      <c r="K47" s="39">
        <v>4.5601851851851852E-4</v>
      </c>
      <c r="L47" s="225">
        <v>39</v>
      </c>
      <c r="M47" s="55"/>
      <c r="N47" s="111">
        <v>27</v>
      </c>
      <c r="O47" s="222">
        <v>48</v>
      </c>
      <c r="P47" s="77">
        <v>42</v>
      </c>
      <c r="Q47" s="77">
        <v>38</v>
      </c>
      <c r="R47" s="222">
        <v>48</v>
      </c>
      <c r="S47" s="77">
        <v>41</v>
      </c>
      <c r="T47" s="223">
        <v>45</v>
      </c>
      <c r="U47" s="181" t="s">
        <v>1072</v>
      </c>
    </row>
    <row r="48" spans="1:21" ht="15.75" thickBot="1" x14ac:dyDescent="0.25">
      <c r="B48" s="51" t="s">
        <v>286</v>
      </c>
      <c r="C48" s="51" t="s">
        <v>287</v>
      </c>
      <c r="D48" s="51" t="s">
        <v>43</v>
      </c>
      <c r="E48" s="53" t="s">
        <v>288</v>
      </c>
      <c r="F48" s="50" t="s">
        <v>46</v>
      </c>
      <c r="G48" s="39">
        <v>5.7291666666666667E-4</v>
      </c>
      <c r="H48" s="16">
        <v>37</v>
      </c>
      <c r="I48" s="55"/>
      <c r="J48" s="50" t="s">
        <v>57</v>
      </c>
      <c r="K48" s="39">
        <v>6.7592592592592585E-4</v>
      </c>
      <c r="L48" s="16">
        <v>36</v>
      </c>
      <c r="M48" s="55"/>
      <c r="N48" s="102"/>
      <c r="O48" s="84"/>
      <c r="P48" s="84"/>
      <c r="Q48" s="84"/>
      <c r="R48" s="84"/>
      <c r="S48" s="84"/>
      <c r="T48" s="85"/>
    </row>
    <row r="49" spans="1:20" ht="15" x14ac:dyDescent="0.2">
      <c r="B49" s="51" t="s">
        <v>463</v>
      </c>
      <c r="C49" s="51" t="s">
        <v>464</v>
      </c>
      <c r="D49" s="51" t="s">
        <v>43</v>
      </c>
      <c r="E49" s="53" t="s">
        <v>465</v>
      </c>
      <c r="F49" s="50" t="s">
        <v>57</v>
      </c>
      <c r="G49" s="39">
        <v>6.5740740740740733E-4</v>
      </c>
      <c r="H49" s="225">
        <v>38</v>
      </c>
      <c r="I49" s="55"/>
      <c r="J49" s="50" t="s">
        <v>46</v>
      </c>
      <c r="K49" s="39">
        <v>6.5625000000000004E-4</v>
      </c>
      <c r="L49" s="16">
        <v>30</v>
      </c>
      <c r="M49" s="55"/>
      <c r="N49" s="103"/>
      <c r="O49" s="87"/>
      <c r="P49" s="273">
        <f>SUM(N47:T47)</f>
        <v>289</v>
      </c>
      <c r="Q49" s="274"/>
      <c r="R49" s="87"/>
      <c r="S49" s="87"/>
      <c r="T49" s="88"/>
    </row>
    <row r="50" spans="1:20" ht="15" x14ac:dyDescent="0.2">
      <c r="B50" s="51" t="s">
        <v>494</v>
      </c>
      <c r="C50" s="51" t="s">
        <v>495</v>
      </c>
      <c r="D50" s="51" t="s">
        <v>43</v>
      </c>
      <c r="E50" s="53" t="s">
        <v>496</v>
      </c>
      <c r="F50" s="50" t="s">
        <v>45</v>
      </c>
      <c r="G50" s="37">
        <v>5.1504629629629632E-4</v>
      </c>
      <c r="H50" s="225">
        <v>48</v>
      </c>
      <c r="I50" s="55">
        <v>43</v>
      </c>
      <c r="J50" s="50" t="s">
        <v>94</v>
      </c>
      <c r="K50" s="39">
        <v>5.4282407407407404E-4</v>
      </c>
      <c r="L50" s="225">
        <v>48</v>
      </c>
      <c r="M50" s="55"/>
      <c r="N50" s="103"/>
      <c r="O50" s="87"/>
      <c r="P50" s="275"/>
      <c r="Q50" s="276"/>
      <c r="R50" s="87"/>
      <c r="S50" s="87"/>
      <c r="T50" s="88"/>
    </row>
    <row r="51" spans="1:20" ht="15.75" thickBot="1" x14ac:dyDescent="0.25">
      <c r="B51" s="51" t="s">
        <v>378</v>
      </c>
      <c r="C51" s="51" t="s">
        <v>379</v>
      </c>
      <c r="D51" s="51" t="s">
        <v>67</v>
      </c>
      <c r="E51" s="53" t="s">
        <v>380</v>
      </c>
      <c r="F51" s="50" t="s">
        <v>94</v>
      </c>
      <c r="G51" s="39">
        <v>5.2777777777777773E-4</v>
      </c>
      <c r="H51" s="225">
        <v>42</v>
      </c>
      <c r="I51" s="55"/>
      <c r="J51" s="50" t="s">
        <v>46</v>
      </c>
      <c r="K51" s="39">
        <v>4.3402777777777775E-4</v>
      </c>
      <c r="L51" s="225">
        <v>41</v>
      </c>
      <c r="M51" s="55"/>
      <c r="N51" s="103"/>
      <c r="O51" s="87"/>
      <c r="P51" s="277"/>
      <c r="Q51" s="278"/>
      <c r="R51" s="87"/>
      <c r="S51" s="87"/>
      <c r="T51" s="88"/>
    </row>
    <row r="52" spans="1:20" ht="13.5" thickBot="1" x14ac:dyDescent="0.25">
      <c r="B52" s="89"/>
      <c r="C52" s="90"/>
      <c r="D52" s="91"/>
      <c r="E52" s="104"/>
      <c r="F52" s="89"/>
      <c r="G52" s="92"/>
      <c r="H52" s="93"/>
      <c r="I52" s="94"/>
      <c r="J52" s="89"/>
      <c r="K52" s="92"/>
      <c r="L52" s="95"/>
      <c r="M52" s="94"/>
      <c r="N52" s="103"/>
      <c r="O52" s="87"/>
      <c r="P52" s="87"/>
      <c r="Q52" s="87"/>
      <c r="R52" s="87"/>
      <c r="S52" s="87"/>
      <c r="T52" s="88"/>
    </row>
    <row r="53" spans="1:20" ht="15.75" thickBot="1" x14ac:dyDescent="0.25">
      <c r="A53" s="68" t="s">
        <v>565</v>
      </c>
      <c r="B53" s="112"/>
      <c r="C53" s="113"/>
      <c r="D53" s="107"/>
      <c r="E53" s="108"/>
      <c r="F53" s="100"/>
      <c r="G53" s="71"/>
      <c r="H53" s="109"/>
      <c r="I53" s="100"/>
      <c r="J53" s="100"/>
      <c r="K53" s="214" t="s">
        <v>1064</v>
      </c>
      <c r="L53" s="215">
        <v>1.9085648148148145E-3</v>
      </c>
      <c r="M53" s="216">
        <f>IF(L53&gt;0,INDEX(PTS,MATCH(L53,_4x50_NL_G,-1)),"")</f>
        <v>45</v>
      </c>
      <c r="N53" s="110"/>
      <c r="O53" s="96"/>
      <c r="P53" s="96"/>
      <c r="Q53" s="96"/>
      <c r="R53" s="96"/>
      <c r="S53" s="96"/>
      <c r="T53" s="97"/>
    </row>
    <row r="54" spans="1:20" ht="15" x14ac:dyDescent="0.2">
      <c r="B54" s="114"/>
    </row>
    <row r="55" spans="1:20" x14ac:dyDescent="0.2">
      <c r="B55" s="116" t="s">
        <v>124</v>
      </c>
      <c r="C55" s="117"/>
      <c r="D55" s="70"/>
      <c r="E55" s="70" t="s">
        <v>101</v>
      </c>
      <c r="F55" s="70" t="s">
        <v>102</v>
      </c>
      <c r="G55" s="71"/>
      <c r="H55" s="109"/>
      <c r="I55" s="100"/>
      <c r="T55" s="181" t="s">
        <v>1038</v>
      </c>
    </row>
    <row r="56" spans="1:20" ht="13.5" thickBot="1" x14ac:dyDescent="0.25">
      <c r="B56" s="68" t="s">
        <v>11</v>
      </c>
      <c r="C56" s="68" t="s">
        <v>544</v>
      </c>
      <c r="D56" s="75" t="s">
        <v>545</v>
      </c>
      <c r="E56" s="72" t="s">
        <v>13</v>
      </c>
      <c r="F56" s="72" t="s">
        <v>546</v>
      </c>
      <c r="G56" s="73" t="s">
        <v>14</v>
      </c>
      <c r="H56" s="179" t="s">
        <v>32</v>
      </c>
      <c r="I56" s="179" t="s">
        <v>33</v>
      </c>
      <c r="J56" s="72" t="s">
        <v>547</v>
      </c>
      <c r="K56" s="73" t="s">
        <v>14</v>
      </c>
      <c r="L56" s="179" t="s">
        <v>32</v>
      </c>
      <c r="M56" s="179" t="s">
        <v>33</v>
      </c>
      <c r="N56" s="74" t="s">
        <v>548</v>
      </c>
      <c r="O56" s="74" t="s">
        <v>549</v>
      </c>
      <c r="P56" s="74" t="s">
        <v>550</v>
      </c>
      <c r="Q56" s="74" t="s">
        <v>551</v>
      </c>
      <c r="R56" s="74" t="s">
        <v>550</v>
      </c>
      <c r="S56" s="74" t="s">
        <v>551</v>
      </c>
      <c r="T56" s="74" t="s">
        <v>552</v>
      </c>
    </row>
    <row r="57" spans="1:20" ht="15.75" thickBot="1" x14ac:dyDescent="0.25">
      <c r="B57" s="51" t="s">
        <v>126</v>
      </c>
      <c r="C57" s="51" t="s">
        <v>127</v>
      </c>
      <c r="D57" s="51" t="s">
        <v>67</v>
      </c>
      <c r="E57" s="53" t="s">
        <v>128</v>
      </c>
      <c r="F57" s="50" t="s">
        <v>57</v>
      </c>
      <c r="G57" s="39">
        <v>6.1458333333333341E-4</v>
      </c>
      <c r="H57" s="225">
        <v>34</v>
      </c>
      <c r="I57" s="55"/>
      <c r="J57" s="50" t="s">
        <v>46</v>
      </c>
      <c r="K57" s="39">
        <v>7.1180555555555548E-4</v>
      </c>
      <c r="L57" s="16">
        <v>17</v>
      </c>
      <c r="M57" s="55"/>
      <c r="N57" s="111">
        <v>4</v>
      </c>
      <c r="O57" s="222">
        <v>34</v>
      </c>
      <c r="P57" s="77">
        <v>29</v>
      </c>
      <c r="Q57" s="77">
        <v>23</v>
      </c>
      <c r="R57" s="222">
        <v>32</v>
      </c>
      <c r="S57" s="77">
        <v>29</v>
      </c>
      <c r="T57" s="101">
        <v>36</v>
      </c>
    </row>
    <row r="58" spans="1:20" ht="15.75" thickBot="1" x14ac:dyDescent="0.25">
      <c r="B58" s="51" t="s">
        <v>149</v>
      </c>
      <c r="C58" s="51" t="s">
        <v>150</v>
      </c>
      <c r="D58" s="51" t="s">
        <v>67</v>
      </c>
      <c r="E58" s="53" t="s">
        <v>151</v>
      </c>
      <c r="F58" s="50" t="s">
        <v>69</v>
      </c>
      <c r="G58" s="39">
        <v>6.8402777777777776E-4</v>
      </c>
      <c r="H58" s="16">
        <v>4</v>
      </c>
      <c r="I58" s="55"/>
      <c r="J58" s="50" t="s">
        <v>46</v>
      </c>
      <c r="K58" s="39">
        <v>5.4050925925925935E-4</v>
      </c>
      <c r="L58" s="225">
        <v>32</v>
      </c>
      <c r="M58" s="55"/>
      <c r="N58" s="102"/>
      <c r="O58" s="84"/>
      <c r="P58" s="84"/>
      <c r="Q58" s="84"/>
      <c r="R58" s="84"/>
      <c r="S58" s="84"/>
      <c r="T58" s="85"/>
    </row>
    <row r="59" spans="1:20" ht="15" x14ac:dyDescent="0.2">
      <c r="B59" s="206" t="s">
        <v>282</v>
      </c>
      <c r="C59" s="206" t="s">
        <v>283</v>
      </c>
      <c r="D59" s="206" t="s">
        <v>67</v>
      </c>
      <c r="E59" s="207" t="s">
        <v>284</v>
      </c>
      <c r="F59" s="208" t="s">
        <v>45</v>
      </c>
      <c r="G59" s="209">
        <v>7.5578703703703702E-4</v>
      </c>
      <c r="H59" s="259">
        <v>23</v>
      </c>
      <c r="I59" s="210"/>
      <c r="J59" s="208" t="s">
        <v>46</v>
      </c>
      <c r="K59" s="211">
        <v>6.3425925925925922E-4</v>
      </c>
      <c r="L59" s="202">
        <v>24</v>
      </c>
      <c r="M59" s="210"/>
      <c r="N59" s="103"/>
      <c r="O59" s="87"/>
      <c r="P59" s="273">
        <f>SUM(N57:T57)</f>
        <v>187</v>
      </c>
      <c r="Q59" s="274"/>
      <c r="R59" s="87"/>
      <c r="S59" s="87"/>
      <c r="T59" s="88"/>
    </row>
    <row r="60" spans="1:20" ht="15.75" thickBot="1" x14ac:dyDescent="0.25">
      <c r="B60" s="51" t="s">
        <v>452</v>
      </c>
      <c r="C60" s="51" t="s">
        <v>453</v>
      </c>
      <c r="D60" s="51" t="s">
        <v>43</v>
      </c>
      <c r="E60" s="53" t="s">
        <v>454</v>
      </c>
      <c r="F60" s="50" t="s">
        <v>46</v>
      </c>
      <c r="G60" s="39">
        <v>6.7245370370370375E-4</v>
      </c>
      <c r="H60" s="225">
        <v>29</v>
      </c>
      <c r="I60" s="55"/>
      <c r="J60" s="50" t="s">
        <v>57</v>
      </c>
      <c r="K60" s="39">
        <v>9.756944444444444E-4</v>
      </c>
      <c r="L60" s="16">
        <v>22</v>
      </c>
      <c r="M60" s="55"/>
      <c r="N60" s="103"/>
      <c r="O60" s="87"/>
      <c r="P60" s="277"/>
      <c r="Q60" s="278"/>
      <c r="R60" s="87"/>
      <c r="S60" s="87"/>
      <c r="T60" s="88"/>
    </row>
    <row r="61" spans="1:20" ht="15" x14ac:dyDescent="0.2">
      <c r="B61" s="51" t="s">
        <v>506</v>
      </c>
      <c r="C61" s="51" t="s">
        <v>507</v>
      </c>
      <c r="D61" s="51" t="s">
        <v>67</v>
      </c>
      <c r="E61" s="53" t="s">
        <v>508</v>
      </c>
      <c r="F61" s="50" t="s">
        <v>69</v>
      </c>
      <c r="G61" s="39" t="s">
        <v>1062</v>
      </c>
      <c r="H61" s="16"/>
      <c r="I61" s="55"/>
      <c r="J61" s="50" t="s">
        <v>45</v>
      </c>
      <c r="K61" s="39">
        <v>6.6782407407407404E-4</v>
      </c>
      <c r="L61" s="225">
        <v>29</v>
      </c>
      <c r="M61" s="55"/>
      <c r="N61" s="103"/>
      <c r="O61" s="87"/>
      <c r="P61" s="87"/>
      <c r="Q61" s="87"/>
      <c r="R61" s="87"/>
      <c r="S61" s="87"/>
      <c r="T61" s="88"/>
    </row>
    <row r="62" spans="1:20" ht="15.75" thickBot="1" x14ac:dyDescent="0.25">
      <c r="A62" s="68" t="s">
        <v>565</v>
      </c>
      <c r="B62" s="112"/>
      <c r="C62" s="113"/>
      <c r="D62" s="107"/>
      <c r="E62" s="108"/>
      <c r="F62" s="100"/>
      <c r="G62" s="71"/>
      <c r="H62" s="109"/>
      <c r="I62" s="100"/>
      <c r="J62" s="100"/>
      <c r="K62" s="214" t="s">
        <v>1064</v>
      </c>
      <c r="L62" s="215">
        <v>2.4027777777777776E-3</v>
      </c>
      <c r="M62" s="216">
        <f>IF(L62&gt;0,INDEX(PTS,MATCH(L62,_4x50_NL_G,-1)),"")</f>
        <v>36</v>
      </c>
      <c r="N62" s="110"/>
      <c r="O62" s="96"/>
      <c r="P62" s="96"/>
      <c r="Q62" s="96"/>
      <c r="R62" s="96"/>
      <c r="S62" s="96"/>
      <c r="T62" s="97"/>
    </row>
    <row r="63" spans="1:20" x14ac:dyDescent="0.2">
      <c r="B63" s="118"/>
      <c r="C63" s="118"/>
      <c r="D63" s="107"/>
      <c r="E63" s="108"/>
    </row>
    <row r="64" spans="1:20" x14ac:dyDescent="0.2">
      <c r="B64" s="118"/>
      <c r="C64" s="118"/>
      <c r="D64" s="107"/>
      <c r="E64" s="108"/>
    </row>
    <row r="65" spans="1:20" x14ac:dyDescent="0.2">
      <c r="B65" s="118"/>
      <c r="C65" s="118"/>
      <c r="D65" s="107"/>
      <c r="E65" s="108"/>
    </row>
    <row r="66" spans="1:20" x14ac:dyDescent="0.2">
      <c r="B66" s="115" t="s">
        <v>114</v>
      </c>
      <c r="D66" s="69"/>
      <c r="E66" s="70" t="s">
        <v>71</v>
      </c>
      <c r="F66" s="70" t="s">
        <v>72</v>
      </c>
      <c r="G66" s="71"/>
      <c r="H66" s="109"/>
      <c r="I66" s="100"/>
      <c r="T66" s="181" t="s">
        <v>1065</v>
      </c>
    </row>
    <row r="67" spans="1:20" ht="13.5" thickBot="1" x14ac:dyDescent="0.25">
      <c r="B67" s="68" t="s">
        <v>11</v>
      </c>
      <c r="C67" s="68" t="s">
        <v>544</v>
      </c>
      <c r="D67" s="75" t="s">
        <v>545</v>
      </c>
      <c r="E67" s="72" t="s">
        <v>13</v>
      </c>
      <c r="F67" s="72" t="s">
        <v>546</v>
      </c>
      <c r="G67" s="73" t="s">
        <v>14</v>
      </c>
      <c r="H67" s="179" t="s">
        <v>32</v>
      </c>
      <c r="I67" s="179" t="s">
        <v>33</v>
      </c>
      <c r="J67" s="72" t="s">
        <v>547</v>
      </c>
      <c r="K67" s="73" t="s">
        <v>14</v>
      </c>
      <c r="L67" s="179" t="s">
        <v>32</v>
      </c>
      <c r="M67" s="179" t="s">
        <v>33</v>
      </c>
      <c r="N67" s="74" t="s">
        <v>548</v>
      </c>
      <c r="O67" s="74" t="s">
        <v>549</v>
      </c>
      <c r="P67" s="74" t="s">
        <v>550</v>
      </c>
      <c r="Q67" s="74" t="s">
        <v>551</v>
      </c>
      <c r="R67" s="74" t="s">
        <v>550</v>
      </c>
      <c r="S67" s="74" t="s">
        <v>551</v>
      </c>
      <c r="T67" s="74" t="s">
        <v>552</v>
      </c>
    </row>
    <row r="68" spans="1:20" ht="13.5" thickBot="1" x14ac:dyDescent="0.25">
      <c r="M68" s="244"/>
      <c r="N68" s="111">
        <v>24</v>
      </c>
      <c r="O68" s="77">
        <v>37</v>
      </c>
      <c r="P68" s="77">
        <v>37</v>
      </c>
      <c r="Q68" s="77">
        <v>36</v>
      </c>
      <c r="R68" s="222">
        <v>44</v>
      </c>
      <c r="S68" s="77">
        <v>34</v>
      </c>
      <c r="T68" s="101">
        <v>41</v>
      </c>
    </row>
    <row r="69" spans="1:20" ht="15.75" thickBot="1" x14ac:dyDescent="0.25">
      <c r="B69" s="51" t="s">
        <v>130</v>
      </c>
      <c r="C69" s="51" t="s">
        <v>131</v>
      </c>
      <c r="D69" s="51" t="s">
        <v>43</v>
      </c>
      <c r="E69" s="231" t="s">
        <v>132</v>
      </c>
      <c r="F69" s="234" t="s">
        <v>45</v>
      </c>
      <c r="G69" s="235">
        <v>6.4583333333333322E-4</v>
      </c>
      <c r="H69" s="247">
        <v>37</v>
      </c>
      <c r="I69" s="237">
        <v>32</v>
      </c>
      <c r="J69" s="234" t="s">
        <v>46</v>
      </c>
      <c r="K69" s="245">
        <v>6.030092592592593E-4</v>
      </c>
      <c r="L69" s="247">
        <v>34</v>
      </c>
      <c r="M69" s="237"/>
      <c r="N69" s="84"/>
      <c r="O69" s="84"/>
      <c r="P69" s="84"/>
      <c r="Q69" s="84"/>
      <c r="R69" s="84"/>
      <c r="S69" s="84"/>
      <c r="T69" s="85"/>
    </row>
    <row r="70" spans="1:20" ht="15" x14ac:dyDescent="0.2">
      <c r="B70" s="51" t="s">
        <v>249</v>
      </c>
      <c r="C70" s="51" t="s">
        <v>250</v>
      </c>
      <c r="D70" s="51" t="s">
        <v>43</v>
      </c>
      <c r="E70" s="231" t="s">
        <v>162</v>
      </c>
      <c r="F70" s="78" t="s">
        <v>57</v>
      </c>
      <c r="G70" s="232">
        <v>6.7939814814814816E-4</v>
      </c>
      <c r="H70" s="248">
        <v>36</v>
      </c>
      <c r="I70" s="238"/>
      <c r="J70" s="78" t="s">
        <v>45</v>
      </c>
      <c r="K70" s="243">
        <v>7.8703703703703705E-4</v>
      </c>
      <c r="L70" s="142">
        <v>29</v>
      </c>
      <c r="M70" s="238"/>
      <c r="N70" s="87"/>
      <c r="O70" s="87"/>
      <c r="P70" s="273">
        <f>SUM(N68:T68)</f>
        <v>253</v>
      </c>
      <c r="Q70" s="274"/>
      <c r="R70" s="87"/>
      <c r="S70" s="87"/>
      <c r="T70" s="88"/>
    </row>
    <row r="71" spans="1:20" ht="15" x14ac:dyDescent="0.2">
      <c r="B71" s="51" t="s">
        <v>320</v>
      </c>
      <c r="C71" s="51" t="s">
        <v>321</v>
      </c>
      <c r="D71" s="51" t="s">
        <v>43</v>
      </c>
      <c r="E71" s="231" t="s">
        <v>322</v>
      </c>
      <c r="F71" s="78" t="s">
        <v>69</v>
      </c>
      <c r="G71" s="233">
        <v>4.6643518518518518E-4</v>
      </c>
      <c r="H71" s="142">
        <f>IF(G71&gt;0,INDEX(PTS,MATCH(G71,SAUV_F,-1)),"")</f>
        <v>24</v>
      </c>
      <c r="I71" s="238"/>
      <c r="J71" s="246" t="s">
        <v>46</v>
      </c>
      <c r="K71" s="249">
        <v>4.9768518518518521E-4</v>
      </c>
      <c r="L71" s="250">
        <v>44</v>
      </c>
      <c r="M71" s="238"/>
      <c r="N71" s="87"/>
      <c r="O71" s="87"/>
      <c r="P71" s="275"/>
      <c r="Q71" s="276"/>
      <c r="R71" s="87"/>
      <c r="S71" s="87"/>
      <c r="T71" s="88"/>
    </row>
    <row r="72" spans="1:20" ht="15.75" thickBot="1" x14ac:dyDescent="0.25">
      <c r="B72" s="51" t="s">
        <v>456</v>
      </c>
      <c r="C72" s="51" t="s">
        <v>321</v>
      </c>
      <c r="D72" s="51" t="s">
        <v>43</v>
      </c>
      <c r="E72" s="231" t="s">
        <v>457</v>
      </c>
      <c r="F72" s="78" t="s">
        <v>46</v>
      </c>
      <c r="G72" s="232">
        <v>5.7291666666666667E-4</v>
      </c>
      <c r="H72" s="248">
        <v>37</v>
      </c>
      <c r="I72" s="238"/>
      <c r="J72" s="78" t="s">
        <v>45</v>
      </c>
      <c r="K72" s="243">
        <v>7.210648148148149E-4</v>
      </c>
      <c r="L72" s="142">
        <f>IF(K72&gt;0,INDEX(PTS,MATCH(K72,_50_DOS_F,-1)),"")</f>
        <v>32</v>
      </c>
      <c r="M72" s="238"/>
      <c r="N72" s="87"/>
      <c r="O72" s="87"/>
      <c r="P72" s="277"/>
      <c r="Q72" s="278"/>
      <c r="R72" s="87"/>
      <c r="S72" s="87"/>
      <c r="T72" s="88"/>
    </row>
    <row r="73" spans="1:20" ht="13.5" thickBot="1" x14ac:dyDescent="0.25">
      <c r="B73" s="89"/>
      <c r="C73" s="90"/>
      <c r="D73" s="91"/>
      <c r="E73" s="139"/>
      <c r="F73" s="89"/>
      <c r="G73" s="92"/>
      <c r="H73" s="93"/>
      <c r="I73" s="94"/>
      <c r="J73" s="89"/>
      <c r="K73" s="92"/>
      <c r="L73" s="95"/>
      <c r="M73" s="94"/>
      <c r="N73" s="87"/>
      <c r="O73" s="87"/>
      <c r="P73" s="87"/>
      <c r="Q73" s="87"/>
      <c r="R73" s="87"/>
      <c r="S73" s="87"/>
      <c r="T73" s="88"/>
    </row>
    <row r="74" spans="1:20" ht="15.75" thickBot="1" x14ac:dyDescent="0.25">
      <c r="A74" s="68" t="s">
        <v>565</v>
      </c>
      <c r="B74" s="112"/>
      <c r="C74" s="113"/>
      <c r="D74" s="107"/>
      <c r="E74" s="108"/>
      <c r="F74" s="100"/>
      <c r="G74" s="71"/>
      <c r="H74" s="109"/>
      <c r="I74" s="100"/>
      <c r="J74" s="100"/>
      <c r="K74" s="214" t="s">
        <v>1064</v>
      </c>
      <c r="L74" s="215">
        <v>2.3032407407407407E-3</v>
      </c>
      <c r="M74" s="242">
        <f>IF(L74&gt;0,INDEX(PTS,MATCH(L74,_4x50_NL_F,-1)),"")</f>
        <v>41</v>
      </c>
      <c r="N74" s="110"/>
      <c r="O74" s="96"/>
      <c r="P74" s="96"/>
      <c r="Q74" s="96"/>
      <c r="R74" s="96"/>
      <c r="S74" s="96"/>
      <c r="T74" s="97"/>
    </row>
    <row r="76" spans="1:20" x14ac:dyDescent="0.2">
      <c r="B76" s="116" t="s">
        <v>62</v>
      </c>
      <c r="D76" s="69"/>
      <c r="E76" s="70" t="s">
        <v>71</v>
      </c>
      <c r="F76" s="70" t="s">
        <v>72</v>
      </c>
      <c r="G76" s="71"/>
      <c r="H76" s="109"/>
      <c r="I76" s="100"/>
      <c r="T76" s="181" t="s">
        <v>1038</v>
      </c>
    </row>
    <row r="77" spans="1:20" ht="13.5" thickBot="1" x14ac:dyDescent="0.25">
      <c r="B77" s="68" t="s">
        <v>11</v>
      </c>
      <c r="C77" s="68" t="s">
        <v>544</v>
      </c>
      <c r="D77" s="75" t="s">
        <v>545</v>
      </c>
      <c r="E77" s="72" t="s">
        <v>13</v>
      </c>
      <c r="F77" s="72" t="s">
        <v>546</v>
      </c>
      <c r="G77" s="73" t="s">
        <v>14</v>
      </c>
      <c r="H77" s="179" t="s">
        <v>32</v>
      </c>
      <c r="I77" s="179" t="s">
        <v>33</v>
      </c>
      <c r="J77" s="72" t="s">
        <v>547</v>
      </c>
      <c r="K77" s="73" t="s">
        <v>14</v>
      </c>
      <c r="L77" s="179" t="s">
        <v>32</v>
      </c>
      <c r="M77" s="179" t="s">
        <v>33</v>
      </c>
      <c r="N77" s="74" t="s">
        <v>548</v>
      </c>
      <c r="O77" s="74" t="s">
        <v>549</v>
      </c>
      <c r="P77" s="74" t="s">
        <v>550</v>
      </c>
      <c r="Q77" s="74" t="s">
        <v>551</v>
      </c>
      <c r="R77" s="74" t="s">
        <v>550</v>
      </c>
      <c r="S77" s="74" t="s">
        <v>551</v>
      </c>
      <c r="T77" s="74" t="s">
        <v>552</v>
      </c>
    </row>
    <row r="78" spans="1:20" ht="15.75" thickBot="1" x14ac:dyDescent="0.25">
      <c r="B78" s="51" t="s">
        <v>65</v>
      </c>
      <c r="C78" s="51" t="s">
        <v>66</v>
      </c>
      <c r="D78" s="51" t="s">
        <v>67</v>
      </c>
      <c r="E78" s="231" t="s">
        <v>68</v>
      </c>
      <c r="F78" s="234" t="s">
        <v>69</v>
      </c>
      <c r="G78" s="245">
        <v>4.4560185185185192E-4</v>
      </c>
      <c r="H78" s="236">
        <v>23</v>
      </c>
      <c r="I78" s="239"/>
      <c r="J78" s="234" t="s">
        <v>46</v>
      </c>
      <c r="K78" s="245">
        <v>4.7569444444444444E-4</v>
      </c>
      <c r="L78" s="247">
        <v>37</v>
      </c>
      <c r="M78" s="237"/>
      <c r="N78" s="76">
        <v>23</v>
      </c>
      <c r="O78" s="77">
        <v>37</v>
      </c>
      <c r="P78" s="77">
        <v>30</v>
      </c>
      <c r="Q78" s="77">
        <v>28</v>
      </c>
      <c r="R78" s="77">
        <v>37</v>
      </c>
      <c r="S78" s="77">
        <v>36</v>
      </c>
      <c r="T78" s="101">
        <v>38</v>
      </c>
    </row>
    <row r="79" spans="1:20" ht="15" x14ac:dyDescent="0.2">
      <c r="B79" s="51" t="s">
        <v>357</v>
      </c>
      <c r="C79" s="51" t="s">
        <v>358</v>
      </c>
      <c r="D79" s="51" t="s">
        <v>67</v>
      </c>
      <c r="E79" s="231" t="s">
        <v>359</v>
      </c>
      <c r="F79" s="78" t="s">
        <v>45</v>
      </c>
      <c r="G79" s="141">
        <v>6.7824074074074065E-4</v>
      </c>
      <c r="H79" s="248">
        <v>28</v>
      </c>
      <c r="I79" s="240"/>
      <c r="J79" s="78" t="s">
        <v>46</v>
      </c>
      <c r="K79" s="141">
        <v>5.0810185185185192E-4</v>
      </c>
      <c r="L79" s="142">
        <v>35</v>
      </c>
      <c r="M79" s="238"/>
      <c r="N79" s="87"/>
      <c r="O79" s="87"/>
      <c r="P79" s="273">
        <f>SUM(N78:T78)</f>
        <v>229</v>
      </c>
      <c r="Q79" s="274"/>
      <c r="R79" s="87"/>
      <c r="S79" s="87"/>
      <c r="T79" s="88"/>
    </row>
    <row r="80" spans="1:20" ht="15" x14ac:dyDescent="0.2">
      <c r="B80" s="78" t="s">
        <v>414</v>
      </c>
      <c r="C80" s="50" t="s">
        <v>415</v>
      </c>
      <c r="D80" s="60" t="s">
        <v>416</v>
      </c>
      <c r="E80" s="251" t="s">
        <v>43</v>
      </c>
      <c r="F80" s="78" t="s">
        <v>46</v>
      </c>
      <c r="G80" s="254" t="s">
        <v>1071</v>
      </c>
      <c r="H80" s="256">
        <v>37</v>
      </c>
      <c r="I80" s="253"/>
      <c r="J80" s="78" t="s">
        <v>45</v>
      </c>
      <c r="K80" s="255" t="s">
        <v>1067</v>
      </c>
      <c r="L80" s="142">
        <v>31</v>
      </c>
      <c r="M80" s="82"/>
      <c r="N80" s="87"/>
      <c r="O80" s="87"/>
      <c r="P80" s="275"/>
      <c r="Q80" s="276"/>
      <c r="R80" s="87"/>
      <c r="S80" s="87"/>
      <c r="T80" s="88"/>
    </row>
    <row r="81" spans="1:20" ht="15.75" thickBot="1" x14ac:dyDescent="0.25">
      <c r="B81" s="51" t="s">
        <v>116</v>
      </c>
      <c r="C81" s="51" t="s">
        <v>117</v>
      </c>
      <c r="D81" s="51" t="s">
        <v>43</v>
      </c>
      <c r="E81" s="231" t="s">
        <v>118</v>
      </c>
      <c r="F81" s="78" t="s">
        <v>57</v>
      </c>
      <c r="G81" s="141">
        <v>7.8819444444444455E-4</v>
      </c>
      <c r="H81" s="248">
        <v>30</v>
      </c>
      <c r="I81" s="240"/>
      <c r="J81" s="78" t="s">
        <v>46</v>
      </c>
      <c r="K81" s="141">
        <v>5.8217592592592587E-4</v>
      </c>
      <c r="L81" s="248">
        <v>36</v>
      </c>
      <c r="M81" s="82"/>
      <c r="N81" s="87"/>
      <c r="O81" s="87"/>
      <c r="P81" s="277"/>
      <c r="Q81" s="278"/>
      <c r="R81" s="87"/>
      <c r="S81" s="87"/>
      <c r="T81" s="88"/>
    </row>
    <row r="82" spans="1:20" ht="13.5" thickBot="1" x14ac:dyDescent="0.25">
      <c r="B82" s="89"/>
      <c r="C82" s="90"/>
      <c r="D82" s="91"/>
      <c r="E82" s="139"/>
      <c r="F82" s="89"/>
      <c r="G82" s="92"/>
      <c r="H82" s="93"/>
      <c r="I82" s="241"/>
      <c r="J82" s="89"/>
      <c r="K82" s="92"/>
      <c r="L82" s="95"/>
      <c r="M82" s="94"/>
      <c r="N82" s="87"/>
      <c r="O82" s="87"/>
      <c r="P82" s="87"/>
      <c r="Q82" s="87"/>
      <c r="R82" s="87"/>
      <c r="S82" s="87"/>
      <c r="T82" s="88"/>
    </row>
    <row r="83" spans="1:20" ht="15.75" thickBot="1" x14ac:dyDescent="0.25">
      <c r="A83" s="68" t="s">
        <v>565</v>
      </c>
      <c r="B83" s="112"/>
      <c r="C83" s="113"/>
      <c r="D83" s="107"/>
      <c r="E83" s="108"/>
      <c r="F83" s="100"/>
      <c r="G83" s="71"/>
      <c r="H83" s="109"/>
      <c r="I83" s="100"/>
      <c r="J83" s="100"/>
      <c r="K83" s="214" t="s">
        <v>1064</v>
      </c>
      <c r="L83" s="215">
        <v>2.2511574074074074E-3</v>
      </c>
      <c r="M83" s="252">
        <f>IF(L83&gt;0,INDEX(PTS,MATCH(L83,_4x50_NL_G,-1)),"")</f>
        <v>38</v>
      </c>
      <c r="N83" s="110"/>
      <c r="O83" s="96"/>
      <c r="P83" s="96"/>
      <c r="Q83" s="96"/>
      <c r="R83" s="96"/>
      <c r="S83" s="96"/>
      <c r="T83" s="97"/>
    </row>
    <row r="85" spans="1:20" ht="15" x14ac:dyDescent="0.25">
      <c r="B85" s="121" t="s">
        <v>103</v>
      </c>
      <c r="C85" s="122"/>
      <c r="D85" s="123"/>
      <c r="E85" s="70" t="s">
        <v>623</v>
      </c>
      <c r="F85" s="70" t="s">
        <v>109</v>
      </c>
      <c r="G85" s="71"/>
      <c r="H85" s="109"/>
      <c r="I85" s="100"/>
      <c r="T85" s="181" t="s">
        <v>1038</v>
      </c>
    </row>
    <row r="86" spans="1:20" ht="13.5" thickBot="1" x14ac:dyDescent="0.25">
      <c r="B86" s="68" t="s">
        <v>11</v>
      </c>
      <c r="C86" s="68" t="s">
        <v>544</v>
      </c>
      <c r="D86" s="75" t="s">
        <v>545</v>
      </c>
      <c r="E86" s="72" t="s">
        <v>13</v>
      </c>
      <c r="F86" s="72" t="s">
        <v>546</v>
      </c>
      <c r="G86" s="73" t="s">
        <v>14</v>
      </c>
      <c r="H86" s="179" t="s">
        <v>32</v>
      </c>
      <c r="I86" s="179" t="s">
        <v>33</v>
      </c>
      <c r="J86" s="72" t="s">
        <v>547</v>
      </c>
      <c r="K86" s="73" t="s">
        <v>14</v>
      </c>
      <c r="L86" s="179" t="s">
        <v>32</v>
      </c>
      <c r="M86" s="179" t="s">
        <v>33</v>
      </c>
      <c r="N86" s="74" t="s">
        <v>548</v>
      </c>
      <c r="O86" s="74" t="s">
        <v>549</v>
      </c>
      <c r="P86" s="74" t="s">
        <v>550</v>
      </c>
      <c r="Q86" s="74" t="s">
        <v>551</v>
      </c>
      <c r="R86" s="74" t="s">
        <v>550</v>
      </c>
      <c r="S86" s="74" t="s">
        <v>551</v>
      </c>
      <c r="T86" s="74" t="s">
        <v>552</v>
      </c>
    </row>
    <row r="87" spans="1:20" ht="15.75" thickBot="1" x14ac:dyDescent="0.25">
      <c r="B87" s="51" t="s">
        <v>196</v>
      </c>
      <c r="C87" s="51" t="s">
        <v>197</v>
      </c>
      <c r="D87" s="51" t="s">
        <v>43</v>
      </c>
      <c r="E87" s="53" t="s">
        <v>198</v>
      </c>
      <c r="F87" s="50" t="s">
        <v>57</v>
      </c>
      <c r="G87" s="39">
        <v>6.9791666666666656E-4</v>
      </c>
      <c r="H87" s="225">
        <v>34</v>
      </c>
      <c r="I87" s="55"/>
      <c r="J87" s="50" t="s">
        <v>46</v>
      </c>
      <c r="K87" s="39">
        <v>4.8495370370370375E-4</v>
      </c>
      <c r="L87" s="225">
        <v>45</v>
      </c>
      <c r="M87" s="55"/>
      <c r="N87" s="111">
        <v>14</v>
      </c>
      <c r="O87" s="77">
        <v>34</v>
      </c>
      <c r="P87" s="77">
        <v>32</v>
      </c>
      <c r="Q87" s="77">
        <v>30</v>
      </c>
      <c r="R87" s="222">
        <v>45</v>
      </c>
      <c r="S87" s="77">
        <v>40</v>
      </c>
      <c r="T87" s="101">
        <v>40</v>
      </c>
    </row>
    <row r="88" spans="1:20" ht="15.75" thickBot="1" x14ac:dyDescent="0.25">
      <c r="B88" s="51" t="s">
        <v>252</v>
      </c>
      <c r="C88" s="51" t="s">
        <v>253</v>
      </c>
      <c r="D88" s="51" t="s">
        <v>67</v>
      </c>
      <c r="E88" s="53" t="s">
        <v>254</v>
      </c>
      <c r="F88" s="50" t="s">
        <v>46</v>
      </c>
      <c r="G88" s="39">
        <v>5.4282407407407404E-4</v>
      </c>
      <c r="H88" s="225">
        <v>32</v>
      </c>
      <c r="I88" s="55"/>
      <c r="J88" s="50" t="s">
        <v>45</v>
      </c>
      <c r="K88" s="39">
        <v>7.6041666666666662E-4</v>
      </c>
      <c r="L88" s="16">
        <v>22</v>
      </c>
      <c r="M88" s="55"/>
      <c r="N88" s="102"/>
      <c r="O88" s="84"/>
      <c r="P88" s="84"/>
      <c r="Q88" s="84"/>
      <c r="R88" s="84"/>
      <c r="S88" s="84"/>
      <c r="T88" s="85"/>
    </row>
    <row r="89" spans="1:20" ht="15" x14ac:dyDescent="0.2">
      <c r="B89" s="51" t="s">
        <v>389</v>
      </c>
      <c r="C89" s="51" t="s">
        <v>390</v>
      </c>
      <c r="D89" s="51" t="s">
        <v>43</v>
      </c>
      <c r="E89" s="53" t="s">
        <v>391</v>
      </c>
      <c r="F89" s="50" t="s">
        <v>69</v>
      </c>
      <c r="G89" s="39">
        <v>5.6481481481481476E-4</v>
      </c>
      <c r="H89" s="16">
        <v>14</v>
      </c>
      <c r="I89" s="55"/>
      <c r="J89" s="50" t="s">
        <v>46</v>
      </c>
      <c r="K89" s="39">
        <v>5.3472222222222224E-4</v>
      </c>
      <c r="L89" s="225">
        <v>40</v>
      </c>
      <c r="M89" s="55"/>
      <c r="N89" s="103"/>
      <c r="O89" s="87"/>
      <c r="P89" s="273">
        <f>SUM(N87:T87)</f>
        <v>235</v>
      </c>
      <c r="Q89" s="274"/>
      <c r="R89" s="87"/>
      <c r="S89" s="87"/>
      <c r="T89" s="88"/>
    </row>
    <row r="90" spans="1:20" ht="15" x14ac:dyDescent="0.2">
      <c r="B90" s="51" t="s">
        <v>524</v>
      </c>
      <c r="C90" s="51" t="s">
        <v>525</v>
      </c>
      <c r="D90" s="51" t="s">
        <v>43</v>
      </c>
      <c r="E90" s="53" t="s">
        <v>315</v>
      </c>
      <c r="F90" s="50" t="s">
        <v>45</v>
      </c>
      <c r="G90" s="37">
        <v>7.6504629629629622E-4</v>
      </c>
      <c r="H90" s="225">
        <v>30</v>
      </c>
      <c r="I90" s="55"/>
      <c r="J90" s="50" t="s">
        <v>46</v>
      </c>
      <c r="K90" s="39">
        <v>5.4282407407407404E-4</v>
      </c>
      <c r="L90" s="16">
        <v>40</v>
      </c>
      <c r="M90" s="55"/>
      <c r="N90" s="103"/>
      <c r="O90" s="87"/>
      <c r="P90" s="275"/>
      <c r="Q90" s="276"/>
      <c r="R90" s="87"/>
      <c r="S90" s="87"/>
      <c r="T90" s="88"/>
    </row>
    <row r="91" spans="1:20" ht="13.5" thickBot="1" x14ac:dyDescent="0.25">
      <c r="B91" s="78"/>
      <c r="C91" s="50"/>
      <c r="D91" s="60"/>
      <c r="E91" s="79"/>
      <c r="F91" s="78"/>
      <c r="G91" s="80"/>
      <c r="H91" s="81"/>
      <c r="I91" s="82"/>
      <c r="J91" s="78"/>
      <c r="K91" s="80"/>
      <c r="L91" s="83"/>
      <c r="M91" s="82"/>
      <c r="N91" s="103"/>
      <c r="O91" s="87"/>
      <c r="P91" s="277"/>
      <c r="Q91" s="278"/>
      <c r="R91" s="87"/>
      <c r="S91" s="87"/>
      <c r="T91" s="88"/>
    </row>
    <row r="92" spans="1:20" ht="13.5" thickBot="1" x14ac:dyDescent="0.25">
      <c r="B92" s="89"/>
      <c r="C92" s="90"/>
      <c r="D92" s="91"/>
      <c r="E92" s="104"/>
      <c r="F92" s="89"/>
      <c r="G92" s="92"/>
      <c r="H92" s="93"/>
      <c r="I92" s="94"/>
      <c r="J92" s="89"/>
      <c r="K92" s="92"/>
      <c r="L92" s="95"/>
      <c r="M92" s="94"/>
      <c r="N92" s="103"/>
      <c r="O92" s="87"/>
      <c r="P92" s="87"/>
      <c r="Q92" s="87"/>
      <c r="R92" s="87"/>
      <c r="S92" s="87"/>
      <c r="T92" s="88"/>
    </row>
    <row r="93" spans="1:20" ht="15.75" thickBot="1" x14ac:dyDescent="0.25">
      <c r="B93" s="112"/>
      <c r="C93" s="113"/>
      <c r="D93" s="107"/>
      <c r="E93" s="108"/>
      <c r="F93" s="100"/>
      <c r="G93" s="71"/>
      <c r="H93" s="109"/>
      <c r="I93" s="100"/>
      <c r="J93" s="100"/>
      <c r="K93" s="214" t="s">
        <v>1064</v>
      </c>
      <c r="L93" s="215">
        <v>2.1261574074074073E-3</v>
      </c>
      <c r="M93" s="216">
        <f>IF(L93&gt;0,INDEX(PTS,MATCH(L93,_4x50_NL_G,-1)),"")</f>
        <v>40</v>
      </c>
      <c r="N93" s="110"/>
      <c r="O93" s="96"/>
      <c r="P93" s="96"/>
      <c r="Q93" s="96"/>
      <c r="R93" s="96"/>
      <c r="S93" s="96"/>
      <c r="T93" s="97"/>
    </row>
  </sheetData>
  <mergeCells count="9">
    <mergeCell ref="P70:Q72"/>
    <mergeCell ref="P79:Q81"/>
    <mergeCell ref="P89:Q91"/>
    <mergeCell ref="P8:Q10"/>
    <mergeCell ref="P18:Q20"/>
    <mergeCell ref="P28:Q30"/>
    <mergeCell ref="P38:Q40"/>
    <mergeCell ref="P49:Q51"/>
    <mergeCell ref="P59:Q60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63"/>
  <sheetViews>
    <sheetView workbookViewId="0">
      <selection activeCell="H56" sqref="H56:M56"/>
    </sheetView>
  </sheetViews>
  <sheetFormatPr baseColWidth="10" defaultColWidth="10.6640625" defaultRowHeight="15" x14ac:dyDescent="0.25"/>
  <cols>
    <col min="1" max="1" width="4.1640625" style="124" customWidth="1"/>
    <col min="2" max="2" width="13" style="125" customWidth="1"/>
    <col min="3" max="3" width="11.33203125" style="122" customWidth="1"/>
    <col min="4" max="4" width="5.5" style="123" customWidth="1"/>
    <col min="5" max="5" width="5.6640625" style="122" customWidth="1"/>
    <col min="6" max="6" width="10.6640625" style="124"/>
    <col min="7" max="7" width="12.5" style="124" customWidth="1"/>
    <col min="8" max="8" width="7" style="124" customWidth="1"/>
    <col min="9" max="9" width="7.83203125" style="124" customWidth="1"/>
    <col min="10" max="10" width="10.6640625" style="124"/>
    <col min="11" max="11" width="12.1640625" style="124" customWidth="1"/>
    <col min="12" max="12" width="7.5" style="124" customWidth="1"/>
    <col min="13" max="13" width="7.83203125" style="124" customWidth="1"/>
    <col min="14" max="15" width="5.5" style="124" customWidth="1"/>
    <col min="16" max="20" width="5.5" style="127" customWidth="1"/>
    <col min="21" max="21" width="10.1640625" style="127" customWidth="1"/>
    <col min="22" max="16384" width="10.6640625" style="127"/>
  </cols>
  <sheetData>
    <row r="2" spans="1:21" ht="18.75" x14ac:dyDescent="0.3">
      <c r="C2" s="126" t="s">
        <v>625</v>
      </c>
      <c r="I2" s="124" t="s">
        <v>626</v>
      </c>
    </row>
    <row r="4" spans="1:21" x14ac:dyDescent="0.25">
      <c r="B4" s="128" t="s">
        <v>142</v>
      </c>
      <c r="E4" s="70" t="s">
        <v>147</v>
      </c>
      <c r="F4" s="70" t="s">
        <v>148</v>
      </c>
    </row>
    <row r="5" spans="1:21" s="74" customFormat="1" ht="13.5" thickBot="1" x14ac:dyDescent="0.25">
      <c r="A5" s="68"/>
      <c r="B5" s="68" t="s">
        <v>11</v>
      </c>
      <c r="C5" s="68" t="s">
        <v>544</v>
      </c>
      <c r="D5" s="75" t="s">
        <v>13</v>
      </c>
      <c r="E5" s="72" t="s">
        <v>545</v>
      </c>
      <c r="F5" s="72" t="s">
        <v>546</v>
      </c>
      <c r="G5" s="73" t="s">
        <v>14</v>
      </c>
      <c r="H5" s="179" t="s">
        <v>32</v>
      </c>
      <c r="I5" s="179" t="s">
        <v>33</v>
      </c>
      <c r="J5" s="72" t="s">
        <v>547</v>
      </c>
      <c r="K5" s="73" t="s">
        <v>14</v>
      </c>
      <c r="L5" s="179" t="s">
        <v>32</v>
      </c>
      <c r="M5" s="179" t="s">
        <v>33</v>
      </c>
      <c r="N5" s="74" t="s">
        <v>548</v>
      </c>
      <c r="O5" s="74" t="s">
        <v>549</v>
      </c>
      <c r="P5" s="74" t="s">
        <v>550</v>
      </c>
      <c r="Q5" s="74" t="s">
        <v>551</v>
      </c>
      <c r="R5" s="74" t="s">
        <v>550</v>
      </c>
      <c r="S5" s="74" t="s">
        <v>551</v>
      </c>
      <c r="T5" s="74" t="s">
        <v>552</v>
      </c>
    </row>
    <row r="6" spans="1:21" s="74" customFormat="1" ht="15.75" thickBot="1" x14ac:dyDescent="0.25">
      <c r="A6" s="68"/>
      <c r="B6" s="51" t="s">
        <v>143</v>
      </c>
      <c r="C6" s="51" t="s">
        <v>144</v>
      </c>
      <c r="D6" s="51" t="s">
        <v>55</v>
      </c>
      <c r="E6" s="53" t="s">
        <v>145</v>
      </c>
      <c r="F6" s="50" t="s">
        <v>57</v>
      </c>
      <c r="G6" s="39">
        <v>5.5439814814814815E-4</v>
      </c>
      <c r="H6" s="225">
        <v>47</v>
      </c>
      <c r="I6" s="55"/>
      <c r="J6" s="50" t="s">
        <v>46</v>
      </c>
      <c r="K6" s="39">
        <v>4.0740740740740738E-4</v>
      </c>
      <c r="L6" s="225">
        <v>51</v>
      </c>
      <c r="M6" s="55"/>
      <c r="N6" s="76">
        <v>40</v>
      </c>
      <c r="O6" s="222">
        <v>47</v>
      </c>
      <c r="P6" s="77">
        <v>42</v>
      </c>
      <c r="Q6" s="77">
        <v>36</v>
      </c>
      <c r="R6" s="222">
        <v>50</v>
      </c>
      <c r="S6" s="222">
        <v>51</v>
      </c>
      <c r="T6" s="101">
        <v>47</v>
      </c>
      <c r="U6" s="190" t="s">
        <v>1069</v>
      </c>
    </row>
    <row r="7" spans="1:21" s="74" customFormat="1" ht="15.75" thickBot="1" x14ac:dyDescent="0.25">
      <c r="A7" s="68"/>
      <c r="B7" s="51" t="s">
        <v>371</v>
      </c>
      <c r="C7" s="51" t="s">
        <v>372</v>
      </c>
      <c r="D7" s="51" t="s">
        <v>43</v>
      </c>
      <c r="E7" s="53" t="s">
        <v>122</v>
      </c>
      <c r="F7" s="50" t="s">
        <v>45</v>
      </c>
      <c r="G7" s="37">
        <v>5.8333333333333338E-4</v>
      </c>
      <c r="H7" s="225">
        <v>42</v>
      </c>
      <c r="I7" s="55"/>
      <c r="J7" s="50" t="s">
        <v>46</v>
      </c>
      <c r="K7" s="39">
        <v>4.8032407407407404E-4</v>
      </c>
      <c r="L7" s="16">
        <v>45</v>
      </c>
      <c r="M7" s="55"/>
      <c r="N7" s="84"/>
      <c r="O7" s="84"/>
      <c r="P7" s="84"/>
      <c r="Q7" s="84"/>
      <c r="R7" s="84"/>
      <c r="S7" s="84"/>
      <c r="T7" s="85"/>
    </row>
    <row r="8" spans="1:21" s="74" customFormat="1" x14ac:dyDescent="0.2">
      <c r="A8" s="68"/>
      <c r="B8" s="51" t="s">
        <v>401</v>
      </c>
      <c r="C8" s="51" t="s">
        <v>402</v>
      </c>
      <c r="D8" s="51" t="s">
        <v>55</v>
      </c>
      <c r="E8" s="53" t="s">
        <v>403</v>
      </c>
      <c r="F8" s="50" t="s">
        <v>69</v>
      </c>
      <c r="G8" s="39">
        <v>3.8657407407407407E-4</v>
      </c>
      <c r="H8" s="16">
        <v>40</v>
      </c>
      <c r="I8" s="55"/>
      <c r="J8" s="50" t="s">
        <v>46</v>
      </c>
      <c r="K8" s="39">
        <v>4.224537037037037E-4</v>
      </c>
      <c r="L8" s="225">
        <v>50</v>
      </c>
      <c r="M8" s="55"/>
      <c r="N8" s="87"/>
      <c r="O8" s="87"/>
      <c r="P8" s="273">
        <f>SUM(N6:T6)</f>
        <v>313</v>
      </c>
      <c r="Q8" s="274"/>
      <c r="R8" s="87"/>
      <c r="S8" s="87"/>
      <c r="T8" s="88"/>
    </row>
    <row r="9" spans="1:21" s="74" customFormat="1" x14ac:dyDescent="0.2">
      <c r="A9" s="68"/>
      <c r="B9" s="51" t="s">
        <v>410</v>
      </c>
      <c r="C9" s="51" t="s">
        <v>411</v>
      </c>
      <c r="D9" s="51" t="s">
        <v>67</v>
      </c>
      <c r="E9" s="53" t="s">
        <v>412</v>
      </c>
      <c r="F9" s="50" t="s">
        <v>57</v>
      </c>
      <c r="G9" s="39">
        <v>6.9675925925925938E-4</v>
      </c>
      <c r="H9" s="16">
        <v>27</v>
      </c>
      <c r="I9" s="55"/>
      <c r="J9" s="50" t="s">
        <v>46</v>
      </c>
      <c r="K9" s="39">
        <v>6.7824074074074065E-4</v>
      </c>
      <c r="L9" s="16">
        <v>20</v>
      </c>
      <c r="M9" s="55"/>
      <c r="N9" s="87"/>
      <c r="O9" s="87"/>
      <c r="P9" s="275"/>
      <c r="Q9" s="276"/>
      <c r="R9" s="87"/>
      <c r="S9" s="87"/>
      <c r="T9" s="88"/>
    </row>
    <row r="10" spans="1:21" s="74" customFormat="1" ht="15.75" thickBot="1" x14ac:dyDescent="0.25">
      <c r="A10" s="68"/>
      <c r="B10" s="51" t="s">
        <v>486</v>
      </c>
      <c r="C10" s="51" t="s">
        <v>487</v>
      </c>
      <c r="D10" s="51" t="s">
        <v>76</v>
      </c>
      <c r="E10" s="53" t="s">
        <v>488</v>
      </c>
      <c r="F10" s="50" t="s">
        <v>46</v>
      </c>
      <c r="G10" s="39">
        <v>4.884259259259259E-4</v>
      </c>
      <c r="H10" s="225">
        <v>36</v>
      </c>
      <c r="I10" s="55"/>
      <c r="J10" s="50" t="s">
        <v>45</v>
      </c>
      <c r="K10" s="39">
        <v>6.9097222222222216E-4</v>
      </c>
      <c r="L10" s="16">
        <v>27</v>
      </c>
      <c r="M10" s="55"/>
      <c r="N10" s="87"/>
      <c r="O10" s="87"/>
      <c r="P10" s="277"/>
      <c r="Q10" s="278"/>
      <c r="R10" s="87"/>
      <c r="S10" s="87"/>
      <c r="T10" s="88"/>
    </row>
    <row r="11" spans="1:21" s="74" customFormat="1" x14ac:dyDescent="0.2">
      <c r="A11" s="68"/>
      <c r="B11" s="51" t="s">
        <v>491</v>
      </c>
      <c r="C11" s="51" t="s">
        <v>492</v>
      </c>
      <c r="D11" s="51" t="s">
        <v>67</v>
      </c>
      <c r="E11" s="53" t="s">
        <v>368</v>
      </c>
      <c r="F11" s="50" t="s">
        <v>46</v>
      </c>
      <c r="G11" s="39">
        <v>5.8333333333333338E-4</v>
      </c>
      <c r="H11" s="16">
        <v>28</v>
      </c>
      <c r="I11" s="55"/>
      <c r="J11" s="50" t="s">
        <v>45</v>
      </c>
      <c r="K11" s="39">
        <v>6.2615740740740741E-4</v>
      </c>
      <c r="L11" s="16">
        <v>32</v>
      </c>
      <c r="M11" s="55"/>
      <c r="N11" s="87"/>
      <c r="O11" s="87"/>
      <c r="P11" s="87"/>
      <c r="Q11" s="87"/>
      <c r="R11" s="87"/>
      <c r="S11" s="87"/>
      <c r="T11" s="88"/>
    </row>
    <row r="12" spans="1:21" s="74" customFormat="1" ht="15.75" thickBot="1" x14ac:dyDescent="0.25">
      <c r="A12" s="68" t="s">
        <v>565</v>
      </c>
      <c r="B12" s="112"/>
      <c r="C12" s="113"/>
      <c r="D12" s="107"/>
      <c r="E12" s="108"/>
      <c r="F12" s="100"/>
      <c r="G12" s="71"/>
      <c r="H12" s="100"/>
      <c r="I12" s="100"/>
      <c r="J12" s="220" t="s">
        <v>1066</v>
      </c>
      <c r="K12" s="221">
        <v>1.8229166666666665E-3</v>
      </c>
      <c r="L12" s="200">
        <f>IF(K12&gt;0,INDEX(PTS,MATCH(K12,_4x50_NL_G,-1)),"")</f>
        <v>47</v>
      </c>
      <c r="M12" s="100"/>
      <c r="N12" s="110"/>
      <c r="O12" s="96"/>
      <c r="P12" s="96"/>
      <c r="Q12" s="96"/>
      <c r="R12" s="96"/>
      <c r="S12" s="96"/>
      <c r="T12" s="97"/>
    </row>
    <row r="13" spans="1:21" x14ac:dyDescent="0.25">
      <c r="B13" s="129"/>
      <c r="C13" s="130"/>
      <c r="D13" s="131"/>
    </row>
    <row r="14" spans="1:21" x14ac:dyDescent="0.25">
      <c r="B14" s="128" t="s">
        <v>38</v>
      </c>
      <c r="E14" s="70" t="s">
        <v>49</v>
      </c>
      <c r="F14" s="70" t="s">
        <v>50</v>
      </c>
      <c r="G14" s="122"/>
      <c r="T14" s="217" t="s">
        <v>1065</v>
      </c>
    </row>
    <row r="15" spans="1:21" s="74" customFormat="1" ht="13.5" thickBot="1" x14ac:dyDescent="0.25">
      <c r="A15" s="68"/>
      <c r="B15" s="68" t="s">
        <v>11</v>
      </c>
      <c r="C15" s="68" t="s">
        <v>544</v>
      </c>
      <c r="D15" s="75" t="s">
        <v>13</v>
      </c>
      <c r="E15" s="72" t="s">
        <v>545</v>
      </c>
      <c r="F15" s="72" t="s">
        <v>546</v>
      </c>
      <c r="G15" s="73" t="s">
        <v>14</v>
      </c>
      <c r="H15" s="179" t="s">
        <v>32</v>
      </c>
      <c r="I15" s="179" t="s">
        <v>33</v>
      </c>
      <c r="J15" s="72" t="s">
        <v>547</v>
      </c>
      <c r="K15" s="73" t="s">
        <v>14</v>
      </c>
      <c r="L15" s="179" t="s">
        <v>32</v>
      </c>
      <c r="M15" s="179" t="s">
        <v>33</v>
      </c>
      <c r="N15" s="74" t="s">
        <v>548</v>
      </c>
      <c r="O15" s="74" t="s">
        <v>549</v>
      </c>
      <c r="P15" s="74" t="s">
        <v>550</v>
      </c>
      <c r="Q15" s="74" t="s">
        <v>551</v>
      </c>
      <c r="R15" s="74" t="s">
        <v>550</v>
      </c>
      <c r="S15" s="74" t="s">
        <v>551</v>
      </c>
      <c r="T15" s="74" t="s">
        <v>552</v>
      </c>
    </row>
    <row r="16" spans="1:21" s="74" customFormat="1" ht="15.75" thickBot="1" x14ac:dyDescent="0.25">
      <c r="A16" s="68"/>
      <c r="B16" s="51" t="s">
        <v>74</v>
      </c>
      <c r="C16" s="51" t="s">
        <v>75</v>
      </c>
      <c r="D16" s="51" t="s">
        <v>76</v>
      </c>
      <c r="E16" s="53" t="s">
        <v>77</v>
      </c>
      <c r="F16" s="50" t="s">
        <v>45</v>
      </c>
      <c r="G16" s="39">
        <v>5.8912037037037038E-4</v>
      </c>
      <c r="H16" s="16">
        <v>36</v>
      </c>
      <c r="I16" s="55"/>
      <c r="J16" s="50" t="s">
        <v>46</v>
      </c>
      <c r="K16" s="39">
        <v>4.8032407407407404E-4</v>
      </c>
      <c r="L16" s="16">
        <v>37</v>
      </c>
      <c r="M16" s="55"/>
      <c r="N16" s="111">
        <v>31</v>
      </c>
      <c r="O16" s="77">
        <v>45</v>
      </c>
      <c r="P16" s="222">
        <v>45</v>
      </c>
      <c r="Q16" s="77">
        <v>40</v>
      </c>
      <c r="R16" s="222">
        <v>46</v>
      </c>
      <c r="S16" s="77">
        <v>43</v>
      </c>
      <c r="T16" s="223">
        <v>48</v>
      </c>
      <c r="U16" s="181" t="s">
        <v>1068</v>
      </c>
    </row>
    <row r="17" spans="1:21" s="74" customFormat="1" ht="15.75" thickBot="1" x14ac:dyDescent="0.25">
      <c r="A17" s="68"/>
      <c r="B17" s="51" t="s">
        <v>153</v>
      </c>
      <c r="C17" s="51" t="s">
        <v>154</v>
      </c>
      <c r="D17" s="51" t="s">
        <v>55</v>
      </c>
      <c r="E17" s="53" t="s">
        <v>155</v>
      </c>
      <c r="F17" s="50" t="s">
        <v>69</v>
      </c>
      <c r="G17" s="39">
        <v>4.259259259259259E-4</v>
      </c>
      <c r="H17" s="16">
        <v>31</v>
      </c>
      <c r="I17" s="55"/>
      <c r="J17" s="50" t="s">
        <v>46</v>
      </c>
      <c r="K17" s="39">
        <v>4.6875000000000004E-4</v>
      </c>
      <c r="L17" s="225">
        <v>46</v>
      </c>
      <c r="M17" s="55"/>
      <c r="N17" s="102"/>
      <c r="O17" s="84"/>
      <c r="P17" s="84"/>
      <c r="Q17" s="84"/>
      <c r="R17" s="84"/>
      <c r="S17" s="84"/>
      <c r="T17" s="85"/>
    </row>
    <row r="18" spans="1:21" s="74" customFormat="1" x14ac:dyDescent="0.2">
      <c r="A18" s="68"/>
      <c r="B18" s="51" t="s">
        <v>204</v>
      </c>
      <c r="C18" s="51" t="s">
        <v>205</v>
      </c>
      <c r="D18" s="51" t="s">
        <v>55</v>
      </c>
      <c r="E18" s="53" t="s">
        <v>206</v>
      </c>
      <c r="F18" s="50" t="s">
        <v>46</v>
      </c>
      <c r="G18" s="39">
        <v>5.4976851851851855E-4</v>
      </c>
      <c r="H18" s="16">
        <v>39</v>
      </c>
      <c r="I18" s="55"/>
      <c r="J18" s="50" t="s">
        <v>57</v>
      </c>
      <c r="K18" s="39">
        <v>7.256944444444445E-4</v>
      </c>
      <c r="L18" s="16">
        <v>33</v>
      </c>
      <c r="M18" s="55"/>
      <c r="N18" s="103"/>
      <c r="O18" s="87"/>
      <c r="P18" s="273">
        <f>SUM(N16:T16)</f>
        <v>298</v>
      </c>
      <c r="Q18" s="274"/>
      <c r="R18" s="87"/>
      <c r="S18" s="87"/>
      <c r="T18" s="88"/>
    </row>
    <row r="19" spans="1:21" s="74" customFormat="1" x14ac:dyDescent="0.2">
      <c r="A19" s="68"/>
      <c r="B19" s="51" t="s">
        <v>221</v>
      </c>
      <c r="C19" s="51" t="s">
        <v>222</v>
      </c>
      <c r="D19" s="51" t="s">
        <v>55</v>
      </c>
      <c r="E19" s="53" t="s">
        <v>223</v>
      </c>
      <c r="F19" s="50" t="s">
        <v>45</v>
      </c>
      <c r="G19" s="37">
        <v>5.5324074074074075E-4</v>
      </c>
      <c r="H19" s="225">
        <v>45</v>
      </c>
      <c r="I19" s="55"/>
      <c r="J19" s="50" t="s">
        <v>57</v>
      </c>
      <c r="K19" s="39">
        <v>6.041666666666667E-4</v>
      </c>
      <c r="L19" s="16">
        <v>42</v>
      </c>
      <c r="M19" s="55"/>
      <c r="N19" s="103"/>
      <c r="O19" s="87"/>
      <c r="P19" s="275"/>
      <c r="Q19" s="276"/>
      <c r="R19" s="87"/>
      <c r="S19" s="87"/>
      <c r="T19" s="88"/>
    </row>
    <row r="20" spans="1:21" s="74" customFormat="1" ht="15.75" thickBot="1" x14ac:dyDescent="0.25">
      <c r="A20" s="68"/>
      <c r="B20" s="51" t="s">
        <v>293</v>
      </c>
      <c r="C20" s="51" t="s">
        <v>294</v>
      </c>
      <c r="D20" s="51" t="s">
        <v>55</v>
      </c>
      <c r="E20" s="53" t="s">
        <v>295</v>
      </c>
      <c r="F20" s="50" t="s">
        <v>46</v>
      </c>
      <c r="G20" s="39">
        <v>4.8148148148148155E-4</v>
      </c>
      <c r="H20" s="225">
        <v>45</v>
      </c>
      <c r="I20" s="55"/>
      <c r="J20" s="50" t="s">
        <v>45</v>
      </c>
      <c r="K20" s="37">
        <v>5.6828703703703707E-4</v>
      </c>
      <c r="L20" s="225">
        <v>43</v>
      </c>
      <c r="M20" s="55"/>
      <c r="N20" s="103"/>
      <c r="O20" s="87"/>
      <c r="P20" s="277"/>
      <c r="Q20" s="278"/>
      <c r="R20" s="87"/>
      <c r="S20" s="87"/>
      <c r="T20" s="88"/>
    </row>
    <row r="21" spans="1:21" s="74" customFormat="1" x14ac:dyDescent="0.2">
      <c r="A21" s="68"/>
      <c r="B21" s="51" t="s">
        <v>331</v>
      </c>
      <c r="C21" s="51" t="s">
        <v>335</v>
      </c>
      <c r="D21" s="51" t="s">
        <v>55</v>
      </c>
      <c r="E21" s="53" t="s">
        <v>336</v>
      </c>
      <c r="F21" s="50" t="s">
        <v>57</v>
      </c>
      <c r="G21" s="39">
        <v>6.2847222222222221E-4</v>
      </c>
      <c r="H21" s="225">
        <v>40</v>
      </c>
      <c r="I21" s="55"/>
      <c r="J21" s="50" t="s">
        <v>46</v>
      </c>
      <c r="K21" s="39">
        <v>5.4166666666666664E-4</v>
      </c>
      <c r="L21" s="16">
        <v>40</v>
      </c>
      <c r="M21" s="55"/>
      <c r="N21" s="103"/>
      <c r="O21" s="87"/>
      <c r="P21" s="87"/>
      <c r="Q21" s="87"/>
      <c r="R21" s="87"/>
      <c r="S21" s="87"/>
      <c r="T21" s="88"/>
    </row>
    <row r="22" spans="1:21" s="74" customFormat="1" ht="15.75" thickBot="1" x14ac:dyDescent="0.25">
      <c r="A22" s="68" t="s">
        <v>565</v>
      </c>
      <c r="B22" s="112"/>
      <c r="C22" s="113"/>
      <c r="D22" s="107"/>
      <c r="E22" s="108"/>
      <c r="F22" s="100"/>
      <c r="G22" s="71"/>
      <c r="H22" s="100"/>
      <c r="I22" s="100"/>
      <c r="J22" s="220" t="s">
        <v>1066</v>
      </c>
      <c r="K22" s="221">
        <v>1.965277777777778E-3</v>
      </c>
      <c r="L22" s="16">
        <f>IF(K22&gt;0,INDEX(PTS,MATCH(K22,_4x50_NL_F,-1)),"")</f>
        <v>48</v>
      </c>
      <c r="M22" s="100"/>
      <c r="N22" s="110"/>
      <c r="O22" s="96"/>
      <c r="P22" s="96"/>
      <c r="Q22" s="96"/>
      <c r="R22" s="96"/>
      <c r="S22" s="96"/>
      <c r="T22" s="97"/>
    </row>
    <row r="24" spans="1:21" x14ac:dyDescent="0.25">
      <c r="B24" s="128" t="s">
        <v>244</v>
      </c>
      <c r="E24" s="70" t="s">
        <v>147</v>
      </c>
      <c r="F24" s="70" t="s">
        <v>148</v>
      </c>
    </row>
    <row r="25" spans="1:21" s="74" customFormat="1" ht="13.5" thickBot="1" x14ac:dyDescent="0.25">
      <c r="A25" s="68"/>
      <c r="B25" s="68" t="s">
        <v>11</v>
      </c>
      <c r="C25" s="68" t="s">
        <v>544</v>
      </c>
      <c r="D25" s="75" t="s">
        <v>13</v>
      </c>
      <c r="E25" s="72" t="s">
        <v>545</v>
      </c>
      <c r="F25" s="72" t="s">
        <v>546</v>
      </c>
      <c r="G25" s="73" t="s">
        <v>14</v>
      </c>
      <c r="H25" s="179" t="s">
        <v>32</v>
      </c>
      <c r="I25" s="179" t="s">
        <v>33</v>
      </c>
      <c r="J25" s="72" t="s">
        <v>547</v>
      </c>
      <c r="K25" s="73" t="s">
        <v>14</v>
      </c>
      <c r="L25" s="179" t="s">
        <v>32</v>
      </c>
      <c r="M25" s="179" t="s">
        <v>33</v>
      </c>
      <c r="N25" s="74" t="s">
        <v>548</v>
      </c>
      <c r="O25" s="74" t="s">
        <v>549</v>
      </c>
      <c r="P25" s="74" t="s">
        <v>550</v>
      </c>
      <c r="Q25" s="74" t="s">
        <v>551</v>
      </c>
      <c r="R25" s="74" t="s">
        <v>550</v>
      </c>
      <c r="S25" s="74" t="s">
        <v>551</v>
      </c>
      <c r="T25" s="74" t="s">
        <v>552</v>
      </c>
    </row>
    <row r="26" spans="1:21" s="74" customFormat="1" ht="15.75" thickBot="1" x14ac:dyDescent="0.25">
      <c r="A26" s="68"/>
      <c r="B26" s="51" t="s">
        <v>1054</v>
      </c>
      <c r="C26" s="51" t="s">
        <v>1055</v>
      </c>
      <c r="D26" s="51" t="s">
        <v>55</v>
      </c>
      <c r="E26" s="53" t="s">
        <v>280</v>
      </c>
      <c r="F26" s="50" t="s">
        <v>57</v>
      </c>
      <c r="G26" s="39">
        <v>6.7129629629629625E-4</v>
      </c>
      <c r="H26" s="225">
        <v>37</v>
      </c>
      <c r="I26" s="55"/>
      <c r="J26" s="50" t="s">
        <v>46</v>
      </c>
      <c r="K26" s="39">
        <v>6.076388888888889E-4</v>
      </c>
      <c r="L26" s="16">
        <v>34</v>
      </c>
      <c r="M26" s="55"/>
      <c r="N26" s="224">
        <v>46</v>
      </c>
      <c r="O26" s="77">
        <v>40</v>
      </c>
      <c r="P26" s="77">
        <v>38</v>
      </c>
      <c r="Q26" s="77">
        <v>37</v>
      </c>
      <c r="R26" s="222">
        <v>45</v>
      </c>
      <c r="S26" s="77">
        <v>44</v>
      </c>
      <c r="T26" s="223">
        <v>50</v>
      </c>
      <c r="U26" s="181" t="s">
        <v>1068</v>
      </c>
    </row>
    <row r="27" spans="1:21" s="74" customFormat="1" ht="15.75" thickBot="1" x14ac:dyDescent="0.25">
      <c r="A27" s="68"/>
      <c r="B27" s="51" t="s">
        <v>300</v>
      </c>
      <c r="C27" s="51" t="s">
        <v>301</v>
      </c>
      <c r="D27" s="51" t="s">
        <v>76</v>
      </c>
      <c r="E27" s="53" t="s">
        <v>302</v>
      </c>
      <c r="F27" s="50" t="s">
        <v>46</v>
      </c>
      <c r="G27" s="39">
        <v>4.6990740740740738E-4</v>
      </c>
      <c r="H27" s="225">
        <v>38</v>
      </c>
      <c r="I27" s="55"/>
      <c r="J27" s="50" t="s">
        <v>57</v>
      </c>
      <c r="K27" s="39">
        <v>6.2731481481481481E-4</v>
      </c>
      <c r="L27" s="16">
        <v>33</v>
      </c>
      <c r="M27" s="55"/>
      <c r="N27" s="102"/>
      <c r="O27" s="84"/>
      <c r="P27" s="84"/>
      <c r="Q27" s="84"/>
      <c r="R27" s="84"/>
      <c r="S27" s="84"/>
      <c r="T27" s="85"/>
    </row>
    <row r="28" spans="1:21" s="74" customFormat="1" x14ac:dyDescent="0.2">
      <c r="A28" s="68"/>
      <c r="B28" s="51" t="s">
        <v>338</v>
      </c>
      <c r="C28" s="51" t="s">
        <v>273</v>
      </c>
      <c r="D28" s="51" t="s">
        <v>76</v>
      </c>
      <c r="E28" s="53" t="s">
        <v>339</v>
      </c>
      <c r="F28" s="50" t="s">
        <v>69</v>
      </c>
      <c r="G28" s="39">
        <v>3.3912037037037032E-4</v>
      </c>
      <c r="H28" s="16">
        <v>46</v>
      </c>
      <c r="I28" s="55"/>
      <c r="J28" s="50" t="s">
        <v>57</v>
      </c>
      <c r="K28" s="39">
        <v>5.0694444444444441E-4</v>
      </c>
      <c r="L28" s="225">
        <v>44</v>
      </c>
      <c r="M28" s="55"/>
      <c r="N28" s="103"/>
      <c r="O28" s="87"/>
      <c r="P28" s="273">
        <f>SUM(N26:T26)</f>
        <v>300</v>
      </c>
      <c r="Q28" s="274"/>
      <c r="R28" s="87"/>
      <c r="S28" s="87"/>
      <c r="T28" s="88"/>
    </row>
    <row r="29" spans="1:21" s="74" customFormat="1" x14ac:dyDescent="0.2">
      <c r="A29" s="68"/>
      <c r="B29" s="51" t="s">
        <v>382</v>
      </c>
      <c r="C29" s="51" t="s">
        <v>205</v>
      </c>
      <c r="D29" s="51" t="s">
        <v>55</v>
      </c>
      <c r="E29" s="53" t="s">
        <v>383</v>
      </c>
      <c r="F29" s="50" t="s">
        <v>46</v>
      </c>
      <c r="G29" s="39">
        <v>6.111111111111111E-4</v>
      </c>
      <c r="H29" s="16">
        <v>34</v>
      </c>
      <c r="I29" s="55"/>
      <c r="J29" s="50" t="s">
        <v>57</v>
      </c>
      <c r="K29" s="39">
        <v>7.5462962962962973E-4</v>
      </c>
      <c r="L29" s="16">
        <v>32</v>
      </c>
      <c r="M29" s="55"/>
      <c r="N29" s="103"/>
      <c r="O29" s="87"/>
      <c r="P29" s="275"/>
      <c r="Q29" s="276"/>
      <c r="R29" s="87"/>
      <c r="S29" s="87"/>
      <c r="T29" s="88"/>
    </row>
    <row r="30" spans="1:21" s="74" customFormat="1" ht="15.75" thickBot="1" x14ac:dyDescent="0.25">
      <c r="A30" s="68"/>
      <c r="B30" s="51" t="s">
        <v>510</v>
      </c>
      <c r="C30" s="51" t="s">
        <v>321</v>
      </c>
      <c r="D30" s="51" t="s">
        <v>76</v>
      </c>
      <c r="E30" s="53" t="s">
        <v>511</v>
      </c>
      <c r="F30" s="50" t="s">
        <v>45</v>
      </c>
      <c r="G30" s="39">
        <v>5.5787037037037036E-4</v>
      </c>
      <c r="H30" s="16">
        <v>38</v>
      </c>
      <c r="I30" s="228">
        <v>33</v>
      </c>
      <c r="J30" s="50" t="s">
        <v>57</v>
      </c>
      <c r="K30" s="39">
        <v>5.8564814814814818E-4</v>
      </c>
      <c r="L30" s="16">
        <v>37</v>
      </c>
      <c r="M30" s="55"/>
      <c r="N30" s="103"/>
      <c r="O30" s="87"/>
      <c r="P30" s="277"/>
      <c r="Q30" s="278"/>
      <c r="R30" s="87"/>
      <c r="S30" s="87"/>
      <c r="T30" s="88"/>
    </row>
    <row r="31" spans="1:21" s="74" customFormat="1" x14ac:dyDescent="0.2">
      <c r="A31" s="68"/>
      <c r="B31" s="51" t="s">
        <v>517</v>
      </c>
      <c r="C31" s="51" t="s">
        <v>518</v>
      </c>
      <c r="D31" s="51" t="s">
        <v>76</v>
      </c>
      <c r="E31" s="53" t="s">
        <v>519</v>
      </c>
      <c r="F31" s="50" t="s">
        <v>57</v>
      </c>
      <c r="G31" s="39">
        <v>5.4745370370370375E-4</v>
      </c>
      <c r="H31" s="225">
        <v>40</v>
      </c>
      <c r="I31" s="55"/>
      <c r="J31" s="50" t="s">
        <v>46</v>
      </c>
      <c r="K31" s="39">
        <v>3.9583333333333338E-4</v>
      </c>
      <c r="L31" s="225">
        <v>45</v>
      </c>
      <c r="M31" s="55"/>
      <c r="N31" s="103"/>
      <c r="O31" s="87"/>
      <c r="P31" s="87"/>
      <c r="Q31" s="87"/>
      <c r="R31" s="87"/>
      <c r="S31" s="87"/>
      <c r="T31" s="88"/>
    </row>
    <row r="32" spans="1:21" s="74" customFormat="1" ht="15.75" thickBot="1" x14ac:dyDescent="0.25">
      <c r="A32" s="68" t="s">
        <v>565</v>
      </c>
      <c r="B32" s="112"/>
      <c r="C32" s="113"/>
      <c r="D32" s="107"/>
      <c r="E32" s="108"/>
      <c r="F32" s="100"/>
      <c r="G32" s="71"/>
      <c r="H32" s="100"/>
      <c r="I32" s="100"/>
      <c r="J32" s="220" t="s">
        <v>1066</v>
      </c>
      <c r="K32" s="221">
        <v>1.7025462962962964E-3</v>
      </c>
      <c r="L32" s="200">
        <f>IF(K32&gt;0,INDEX(PTS,MATCH(K32,_4x50_NL_G,-1)),"")</f>
        <v>50</v>
      </c>
      <c r="M32" s="100"/>
      <c r="N32" s="110"/>
      <c r="O32" s="96"/>
      <c r="P32" s="96"/>
      <c r="Q32" s="96"/>
      <c r="R32" s="96"/>
      <c r="S32" s="96"/>
      <c r="T32" s="97"/>
    </row>
    <row r="34" spans="1:20" x14ac:dyDescent="0.25">
      <c r="B34" s="132" t="s">
        <v>83</v>
      </c>
      <c r="E34" s="70" t="s">
        <v>88</v>
      </c>
      <c r="F34" s="70" t="s">
        <v>89</v>
      </c>
    </row>
    <row r="35" spans="1:20" s="74" customFormat="1" ht="13.5" thickBot="1" x14ac:dyDescent="0.25">
      <c r="A35" s="68"/>
      <c r="B35" s="68" t="s">
        <v>11</v>
      </c>
      <c r="C35" s="68" t="s">
        <v>544</v>
      </c>
      <c r="D35" s="75" t="s">
        <v>13</v>
      </c>
      <c r="E35" s="72" t="s">
        <v>545</v>
      </c>
      <c r="F35" s="72" t="s">
        <v>546</v>
      </c>
      <c r="G35" s="73" t="s">
        <v>14</v>
      </c>
      <c r="H35" s="179" t="s">
        <v>32</v>
      </c>
      <c r="I35" s="179" t="s">
        <v>33</v>
      </c>
      <c r="J35" s="72" t="s">
        <v>547</v>
      </c>
      <c r="K35" s="73" t="s">
        <v>14</v>
      </c>
      <c r="L35" s="179" t="s">
        <v>32</v>
      </c>
      <c r="M35" s="179" t="s">
        <v>33</v>
      </c>
      <c r="N35" s="74" t="s">
        <v>548</v>
      </c>
      <c r="O35" s="74" t="s">
        <v>549</v>
      </c>
      <c r="P35" s="74" t="s">
        <v>550</v>
      </c>
      <c r="Q35" s="74" t="s">
        <v>551</v>
      </c>
      <c r="R35" s="74" t="s">
        <v>550</v>
      </c>
      <c r="S35" s="74" t="s">
        <v>551</v>
      </c>
      <c r="T35" s="74" t="s">
        <v>552</v>
      </c>
    </row>
    <row r="36" spans="1:20" s="74" customFormat="1" ht="15.75" thickBot="1" x14ac:dyDescent="0.25">
      <c r="A36" s="68"/>
      <c r="B36" s="51" t="s">
        <v>84</v>
      </c>
      <c r="C36" s="51" t="s">
        <v>85</v>
      </c>
      <c r="D36" s="51" t="s">
        <v>76</v>
      </c>
      <c r="E36" s="53" t="s">
        <v>86</v>
      </c>
      <c r="F36" s="50" t="s">
        <v>69</v>
      </c>
      <c r="G36" s="39">
        <v>4.1203703703703709E-4</v>
      </c>
      <c r="H36" s="16">
        <v>28</v>
      </c>
      <c r="I36" s="55"/>
      <c r="J36" s="50" t="s">
        <v>45</v>
      </c>
      <c r="K36" s="39">
        <v>5.4050925925925935E-4</v>
      </c>
      <c r="L36" s="225">
        <v>40</v>
      </c>
      <c r="M36" s="55"/>
      <c r="N36" s="111">
        <v>28</v>
      </c>
      <c r="O36" s="77">
        <v>39</v>
      </c>
      <c r="P36" s="77">
        <v>32</v>
      </c>
      <c r="Q36" s="77">
        <v>34</v>
      </c>
      <c r="R36" s="77">
        <v>40</v>
      </c>
      <c r="S36" s="77">
        <v>40</v>
      </c>
      <c r="T36" s="101">
        <v>47</v>
      </c>
    </row>
    <row r="37" spans="1:20" s="74" customFormat="1" ht="15.75" thickBot="1" x14ac:dyDescent="0.25">
      <c r="A37" s="68"/>
      <c r="B37" s="51" t="s">
        <v>134</v>
      </c>
      <c r="C37" s="51" t="s">
        <v>135</v>
      </c>
      <c r="D37" s="51" t="s">
        <v>67</v>
      </c>
      <c r="E37" s="53" t="s">
        <v>136</v>
      </c>
      <c r="F37" s="50" t="s">
        <v>45</v>
      </c>
      <c r="G37" s="39">
        <v>5.4976851851851855E-4</v>
      </c>
      <c r="H37" s="225">
        <v>39</v>
      </c>
      <c r="I37" s="55"/>
      <c r="J37" s="50" t="s">
        <v>46</v>
      </c>
      <c r="K37" s="39">
        <v>4.5486111111111102E-4</v>
      </c>
      <c r="L37" s="16">
        <v>39</v>
      </c>
      <c r="M37" s="55"/>
      <c r="N37" s="102"/>
      <c r="O37" s="84"/>
      <c r="P37" s="84"/>
      <c r="Q37" s="84"/>
      <c r="R37" s="84"/>
      <c r="S37" s="84"/>
      <c r="T37" s="85"/>
    </row>
    <row r="38" spans="1:20" s="74" customFormat="1" x14ac:dyDescent="0.2">
      <c r="A38" s="68"/>
      <c r="B38" s="51" t="s">
        <v>178</v>
      </c>
      <c r="C38" s="51" t="s">
        <v>179</v>
      </c>
      <c r="D38" s="51" t="s">
        <v>67</v>
      </c>
      <c r="E38" s="53" t="s">
        <v>180</v>
      </c>
      <c r="F38" s="50" t="s">
        <v>57</v>
      </c>
      <c r="G38" s="39">
        <v>6.1921296296296301E-4</v>
      </c>
      <c r="H38" s="225">
        <v>34</v>
      </c>
      <c r="I38" s="55"/>
      <c r="J38" s="50" t="s">
        <v>46</v>
      </c>
      <c r="K38" s="39">
        <v>4.6296296296296293E-4</v>
      </c>
      <c r="L38" s="16">
        <v>39</v>
      </c>
      <c r="M38" s="55"/>
      <c r="N38" s="103"/>
      <c r="O38" s="87"/>
      <c r="P38" s="273">
        <f>SUM(N36:T36)</f>
        <v>260</v>
      </c>
      <c r="Q38" s="274"/>
      <c r="R38" s="87"/>
      <c r="S38" s="87"/>
      <c r="T38" s="88"/>
    </row>
    <row r="39" spans="1:20" s="74" customFormat="1" x14ac:dyDescent="0.2">
      <c r="A39" s="68"/>
      <c r="B39" s="51" t="s">
        <v>228</v>
      </c>
      <c r="C39" s="51" t="s">
        <v>229</v>
      </c>
      <c r="D39" s="51" t="s">
        <v>55</v>
      </c>
      <c r="E39" s="53" t="s">
        <v>230</v>
      </c>
      <c r="F39" s="50" t="s">
        <v>46</v>
      </c>
      <c r="G39" s="39">
        <v>6.6319444444444444E-4</v>
      </c>
      <c r="H39" s="16">
        <v>29</v>
      </c>
      <c r="I39" s="55"/>
      <c r="J39" s="50" t="s">
        <v>57</v>
      </c>
      <c r="K39" s="39">
        <v>7.9166666666666676E-4</v>
      </c>
      <c r="L39" s="16">
        <v>30</v>
      </c>
      <c r="M39" s="55"/>
      <c r="N39" s="103"/>
      <c r="O39" s="87"/>
      <c r="P39" s="275"/>
      <c r="Q39" s="276"/>
      <c r="R39" s="87"/>
      <c r="S39" s="87"/>
      <c r="T39" s="88"/>
    </row>
    <row r="40" spans="1:20" s="74" customFormat="1" ht="15.75" thickBot="1" x14ac:dyDescent="0.25">
      <c r="A40" s="68"/>
      <c r="B40" s="51" t="s">
        <v>236</v>
      </c>
      <c r="C40" s="51" t="s">
        <v>237</v>
      </c>
      <c r="D40" s="51" t="s">
        <v>76</v>
      </c>
      <c r="E40" s="53" t="s">
        <v>238</v>
      </c>
      <c r="F40" s="50" t="s">
        <v>45</v>
      </c>
      <c r="G40" s="39">
        <v>5.5555555555555556E-4</v>
      </c>
      <c r="H40" s="16">
        <v>39</v>
      </c>
      <c r="I40" s="230">
        <v>34</v>
      </c>
      <c r="J40" s="50" t="s">
        <v>46</v>
      </c>
      <c r="K40" s="39">
        <v>4.8726851851851855E-4</v>
      </c>
      <c r="L40" s="16">
        <v>36</v>
      </c>
      <c r="M40" s="55"/>
      <c r="N40" s="103"/>
      <c r="O40" s="87"/>
      <c r="P40" s="277"/>
      <c r="Q40" s="278"/>
      <c r="R40" s="87"/>
      <c r="S40" s="87"/>
      <c r="T40" s="88"/>
    </row>
    <row r="41" spans="1:20" s="74" customFormat="1" x14ac:dyDescent="0.2">
      <c r="A41" s="68"/>
      <c r="B41" s="51" t="s">
        <v>272</v>
      </c>
      <c r="C41" s="51" t="s">
        <v>273</v>
      </c>
      <c r="D41" s="51" t="s">
        <v>67</v>
      </c>
      <c r="E41" s="53" t="s">
        <v>274</v>
      </c>
      <c r="F41" s="50" t="s">
        <v>57</v>
      </c>
      <c r="G41" s="39">
        <v>6.4583333333333322E-4</v>
      </c>
      <c r="H41" s="225">
        <v>32</v>
      </c>
      <c r="I41" s="55"/>
      <c r="J41" s="50" t="s">
        <v>46</v>
      </c>
      <c r="K41" s="39">
        <v>4.4328703703703701E-4</v>
      </c>
      <c r="L41" s="225">
        <v>40</v>
      </c>
      <c r="M41" s="212" t="s">
        <v>1063</v>
      </c>
      <c r="N41" s="103"/>
      <c r="O41" s="87"/>
      <c r="P41" s="87"/>
      <c r="Q41" s="87"/>
      <c r="R41" s="87"/>
      <c r="S41" s="87"/>
      <c r="T41" s="88"/>
    </row>
    <row r="42" spans="1:20" s="74" customFormat="1" ht="15.75" thickBot="1" x14ac:dyDescent="0.25">
      <c r="A42" s="68" t="s">
        <v>565</v>
      </c>
      <c r="B42" s="112"/>
      <c r="C42" s="113"/>
      <c r="D42" s="107"/>
      <c r="E42" s="108"/>
      <c r="F42" s="100"/>
      <c r="G42" s="71"/>
      <c r="H42" s="100"/>
      <c r="I42" s="100"/>
      <c r="J42" s="220" t="s">
        <v>1066</v>
      </c>
      <c r="K42" s="221">
        <v>1.8414351851851853E-3</v>
      </c>
      <c r="L42" s="200">
        <f>IF(K42&gt;0,INDEX(PTS,MATCH(K42,_4x50_NL_G,-1)),"")</f>
        <v>47</v>
      </c>
      <c r="M42" s="100"/>
      <c r="N42" s="110"/>
      <c r="O42" s="96"/>
      <c r="P42" s="96"/>
      <c r="Q42" s="96"/>
      <c r="R42" s="96"/>
      <c r="S42" s="96"/>
      <c r="T42" s="97"/>
    </row>
    <row r="44" spans="1:20" x14ac:dyDescent="0.25">
      <c r="B44" s="128" t="s">
        <v>216</v>
      </c>
      <c r="E44" s="70" t="s">
        <v>88</v>
      </c>
      <c r="F44" s="70" t="s">
        <v>89</v>
      </c>
      <c r="T44" s="217" t="s">
        <v>1065</v>
      </c>
    </row>
    <row r="45" spans="1:20" s="74" customFormat="1" ht="13.5" thickBot="1" x14ac:dyDescent="0.25">
      <c r="A45" s="68"/>
      <c r="B45" s="68" t="s">
        <v>11</v>
      </c>
      <c r="C45" s="68" t="s">
        <v>544</v>
      </c>
      <c r="D45" s="75" t="s">
        <v>13</v>
      </c>
      <c r="E45" s="72" t="s">
        <v>545</v>
      </c>
      <c r="F45" s="72" t="s">
        <v>546</v>
      </c>
      <c r="G45" s="73" t="s">
        <v>14</v>
      </c>
      <c r="H45" s="179" t="s">
        <v>32</v>
      </c>
      <c r="I45" s="179" t="s">
        <v>33</v>
      </c>
      <c r="J45" s="72" t="s">
        <v>547</v>
      </c>
      <c r="K45" s="73" t="s">
        <v>14</v>
      </c>
      <c r="L45" s="179" t="s">
        <v>32</v>
      </c>
      <c r="M45" s="179" t="s">
        <v>33</v>
      </c>
      <c r="N45" s="74" t="s">
        <v>548</v>
      </c>
      <c r="O45" s="74" t="s">
        <v>549</v>
      </c>
      <c r="P45" s="74" t="s">
        <v>550</v>
      </c>
      <c r="Q45" s="74" t="s">
        <v>551</v>
      </c>
      <c r="R45" s="74" t="s">
        <v>550</v>
      </c>
      <c r="S45" s="74" t="s">
        <v>551</v>
      </c>
      <c r="T45" s="74" t="s">
        <v>552</v>
      </c>
    </row>
    <row r="46" spans="1:20" s="74" customFormat="1" ht="15.75" thickBot="1" x14ac:dyDescent="0.25">
      <c r="A46" s="68"/>
      <c r="B46" s="51" t="s">
        <v>217</v>
      </c>
      <c r="C46" s="51" t="s">
        <v>218</v>
      </c>
      <c r="D46" s="51" t="s">
        <v>43</v>
      </c>
      <c r="E46" s="53" t="s">
        <v>219</v>
      </c>
      <c r="F46" s="50" t="s">
        <v>45</v>
      </c>
      <c r="G46" s="37">
        <v>5.7986111111111118E-4</v>
      </c>
      <c r="H46" s="225">
        <v>42</v>
      </c>
      <c r="I46" s="55"/>
      <c r="J46" s="50" t="s">
        <v>57</v>
      </c>
      <c r="K46" s="39">
        <v>6.9212962962962967E-4</v>
      </c>
      <c r="L46" s="225">
        <v>35</v>
      </c>
      <c r="M46" s="55"/>
      <c r="N46" s="111">
        <v>21</v>
      </c>
      <c r="O46" s="77">
        <v>42</v>
      </c>
      <c r="P46" s="77">
        <v>39</v>
      </c>
      <c r="Q46" s="77">
        <v>35</v>
      </c>
      <c r="R46" s="77">
        <v>40</v>
      </c>
      <c r="S46" s="77">
        <v>35</v>
      </c>
      <c r="T46" s="101">
        <v>42</v>
      </c>
    </row>
    <row r="47" spans="1:20" s="74" customFormat="1" ht="15.75" thickBot="1" x14ac:dyDescent="0.25">
      <c r="A47" s="68"/>
      <c r="B47" s="51" t="s">
        <v>240</v>
      </c>
      <c r="C47" s="51" t="s">
        <v>241</v>
      </c>
      <c r="D47" s="51" t="s">
        <v>55</v>
      </c>
      <c r="E47" s="53" t="s">
        <v>242</v>
      </c>
      <c r="F47" s="50" t="s">
        <v>46</v>
      </c>
      <c r="G47" s="39">
        <v>5.4861111111111104E-4</v>
      </c>
      <c r="H47" s="225">
        <v>39</v>
      </c>
      <c r="I47" s="55"/>
      <c r="J47" s="50" t="s">
        <v>45</v>
      </c>
      <c r="K47" s="37">
        <v>6.8865740740740736E-4</v>
      </c>
      <c r="L47" s="16">
        <v>33</v>
      </c>
      <c r="M47" s="55"/>
      <c r="N47" s="102"/>
      <c r="O47" s="84"/>
      <c r="P47" s="84"/>
      <c r="Q47" s="84"/>
      <c r="R47" s="84"/>
      <c r="S47" s="84"/>
      <c r="T47" s="85"/>
    </row>
    <row r="48" spans="1:20" s="74" customFormat="1" x14ac:dyDescent="0.2">
      <c r="A48" s="68"/>
      <c r="B48" s="51" t="s">
        <v>374</v>
      </c>
      <c r="C48" s="51" t="s">
        <v>375</v>
      </c>
      <c r="D48" s="51" t="s">
        <v>55</v>
      </c>
      <c r="E48" s="53" t="s">
        <v>376</v>
      </c>
      <c r="F48" s="50" t="s">
        <v>57</v>
      </c>
      <c r="G48" s="39">
        <v>6.8634259259259256E-4</v>
      </c>
      <c r="H48" s="225">
        <v>35</v>
      </c>
      <c r="I48" s="55"/>
      <c r="J48" s="50" t="s">
        <v>46</v>
      </c>
      <c r="K48" s="39">
        <v>5.3356481481481473E-4</v>
      </c>
      <c r="L48" s="225">
        <v>40</v>
      </c>
      <c r="M48" s="55"/>
      <c r="N48" s="103"/>
      <c r="O48" s="87"/>
      <c r="P48" s="273">
        <f>SUM(N46:T46)</f>
        <v>254</v>
      </c>
      <c r="Q48" s="274"/>
      <c r="R48" s="87"/>
      <c r="S48" s="87"/>
      <c r="T48" s="88"/>
    </row>
    <row r="49" spans="1:21" s="74" customFormat="1" x14ac:dyDescent="0.2">
      <c r="A49" s="68"/>
      <c r="B49" s="50" t="s">
        <v>428</v>
      </c>
      <c r="C49" s="50" t="s">
        <v>429</v>
      </c>
      <c r="D49" s="50" t="s">
        <v>430</v>
      </c>
      <c r="E49" s="60" t="s">
        <v>431</v>
      </c>
      <c r="F49" s="50" t="s">
        <v>69</v>
      </c>
      <c r="G49" s="39">
        <v>4.9884259259259261E-4</v>
      </c>
      <c r="H49" s="16">
        <v>21</v>
      </c>
      <c r="I49" s="55"/>
      <c r="J49" s="50" t="s">
        <v>57</v>
      </c>
      <c r="K49" s="39">
        <v>7.8356481481481495E-4</v>
      </c>
      <c r="L49" s="16">
        <v>31</v>
      </c>
      <c r="M49" s="55">
        <v>26</v>
      </c>
      <c r="N49" s="103"/>
      <c r="O49" s="87"/>
      <c r="P49" s="275"/>
      <c r="Q49" s="276"/>
      <c r="R49" s="87"/>
      <c r="S49" s="87"/>
      <c r="T49" s="88"/>
    </row>
    <row r="50" spans="1:21" s="74" customFormat="1" ht="13.5" thickBot="1" x14ac:dyDescent="0.25">
      <c r="A50" s="68"/>
      <c r="B50" s="78"/>
      <c r="C50" s="50"/>
      <c r="D50" s="60"/>
      <c r="E50" s="79"/>
      <c r="F50" s="119"/>
      <c r="G50" s="80"/>
      <c r="H50" s="83"/>
      <c r="I50" s="82"/>
      <c r="J50" s="78"/>
      <c r="K50" s="80"/>
      <c r="L50" s="83"/>
      <c r="M50" s="82"/>
      <c r="N50" s="103"/>
      <c r="O50" s="87"/>
      <c r="P50" s="277"/>
      <c r="Q50" s="278"/>
      <c r="R50" s="87"/>
      <c r="S50" s="87"/>
      <c r="T50" s="88"/>
    </row>
    <row r="51" spans="1:21" s="74" customFormat="1" ht="13.5" thickBot="1" x14ac:dyDescent="0.25">
      <c r="A51" s="68"/>
      <c r="B51" s="89"/>
      <c r="C51" s="90"/>
      <c r="D51" s="91"/>
      <c r="E51" s="104"/>
      <c r="F51" s="120"/>
      <c r="G51" s="92"/>
      <c r="H51" s="95"/>
      <c r="I51" s="94"/>
      <c r="J51" s="89"/>
      <c r="K51" s="92"/>
      <c r="L51" s="95"/>
      <c r="M51" s="94"/>
      <c r="N51" s="103"/>
      <c r="O51" s="87"/>
      <c r="P51" s="87"/>
      <c r="Q51" s="87"/>
      <c r="R51" s="87"/>
      <c r="S51" s="87"/>
      <c r="T51" s="88"/>
    </row>
    <row r="52" spans="1:21" s="74" customFormat="1" ht="15.75" thickBot="1" x14ac:dyDescent="0.25">
      <c r="A52" s="68" t="s">
        <v>565</v>
      </c>
      <c r="B52" s="112"/>
      <c r="C52" s="113"/>
      <c r="D52" s="107"/>
      <c r="E52" s="108"/>
      <c r="F52" s="100"/>
      <c r="G52" s="71"/>
      <c r="H52" s="100"/>
      <c r="I52" s="100"/>
      <c r="J52" s="220" t="s">
        <v>1066</v>
      </c>
      <c r="K52" s="221">
        <v>2.2534722222222222E-3</v>
      </c>
      <c r="L52" s="16">
        <f>IF(K52&gt;0,INDEX(PTS,MATCH(K52,_4x50_NL_F,-1)),"")</f>
        <v>42</v>
      </c>
      <c r="M52" s="100"/>
      <c r="N52" s="110"/>
      <c r="O52" s="96"/>
      <c r="P52" s="96"/>
      <c r="Q52" s="96"/>
      <c r="R52" s="96"/>
      <c r="S52" s="96"/>
      <c r="T52" s="97"/>
    </row>
    <row r="55" spans="1:21" x14ac:dyDescent="0.25">
      <c r="B55" s="128" t="s">
        <v>103</v>
      </c>
      <c r="E55" s="70" t="s">
        <v>623</v>
      </c>
      <c r="F55" s="70" t="s">
        <v>109</v>
      </c>
      <c r="T55" s="217" t="s">
        <v>1038</v>
      </c>
    </row>
    <row r="56" spans="1:21" ht="13.5" thickBot="1" x14ac:dyDescent="0.25">
      <c r="B56" s="68" t="s">
        <v>11</v>
      </c>
      <c r="C56" s="68" t="s">
        <v>544</v>
      </c>
      <c r="D56" s="75" t="s">
        <v>13</v>
      </c>
      <c r="E56" s="72" t="s">
        <v>545</v>
      </c>
      <c r="F56" s="72" t="s">
        <v>546</v>
      </c>
      <c r="G56" s="73" t="s">
        <v>14</v>
      </c>
      <c r="H56" s="179" t="s">
        <v>32</v>
      </c>
      <c r="I56" s="179" t="s">
        <v>33</v>
      </c>
      <c r="J56" s="72" t="s">
        <v>547</v>
      </c>
      <c r="K56" s="73" t="s">
        <v>14</v>
      </c>
      <c r="L56" s="179" t="s">
        <v>32</v>
      </c>
      <c r="M56" s="179" t="s">
        <v>33</v>
      </c>
      <c r="N56" s="74" t="s">
        <v>548</v>
      </c>
      <c r="O56" s="74" t="s">
        <v>549</v>
      </c>
      <c r="P56" s="74" t="s">
        <v>550</v>
      </c>
      <c r="Q56" s="74" t="s">
        <v>551</v>
      </c>
      <c r="R56" s="74" t="s">
        <v>550</v>
      </c>
      <c r="S56" s="74" t="s">
        <v>551</v>
      </c>
      <c r="T56" s="74" t="s">
        <v>552</v>
      </c>
    </row>
    <row r="57" spans="1:21" ht="15.75" thickBot="1" x14ac:dyDescent="0.25">
      <c r="B57" s="51" t="s">
        <v>104</v>
      </c>
      <c r="C57" s="51" t="s">
        <v>105</v>
      </c>
      <c r="D57" s="51" t="s">
        <v>76</v>
      </c>
      <c r="E57" s="53" t="s">
        <v>106</v>
      </c>
      <c r="F57" s="50" t="s">
        <v>46</v>
      </c>
      <c r="G57" s="39">
        <v>4.3518518518518521E-4</v>
      </c>
      <c r="H57" s="225">
        <v>41</v>
      </c>
      <c r="I57" s="55"/>
      <c r="J57" s="50" t="s">
        <v>45</v>
      </c>
      <c r="K57" s="39">
        <v>5.8564814814814818E-4</v>
      </c>
      <c r="L57" s="16">
        <v>36</v>
      </c>
      <c r="M57" s="55"/>
      <c r="N57" s="111">
        <v>37</v>
      </c>
      <c r="O57" s="222">
        <v>46</v>
      </c>
      <c r="P57" s="77">
        <v>41</v>
      </c>
      <c r="Q57" s="77">
        <v>41</v>
      </c>
      <c r="R57" s="222">
        <v>47</v>
      </c>
      <c r="S57" s="77">
        <v>44</v>
      </c>
      <c r="T57" s="223">
        <v>49</v>
      </c>
      <c r="U57" s="217" t="s">
        <v>1069</v>
      </c>
    </row>
    <row r="58" spans="1:21" ht="15.75" thickBot="1" x14ac:dyDescent="0.25">
      <c r="B58" s="51" t="s">
        <v>110</v>
      </c>
      <c r="C58" s="51" t="s">
        <v>111</v>
      </c>
      <c r="D58" s="51" t="s">
        <v>76</v>
      </c>
      <c r="E58" s="53" t="s">
        <v>112</v>
      </c>
      <c r="F58" s="50" t="s">
        <v>69</v>
      </c>
      <c r="G58" s="39">
        <v>3.7731481481481486E-4</v>
      </c>
      <c r="H58" s="16">
        <v>37</v>
      </c>
      <c r="I58" s="55"/>
      <c r="J58" s="50" t="s">
        <v>46</v>
      </c>
      <c r="K58" s="39">
        <v>4.0277777777777773E-4</v>
      </c>
      <c r="L58" s="225">
        <v>44</v>
      </c>
      <c r="M58" s="55"/>
      <c r="N58" s="102"/>
      <c r="O58" s="84"/>
      <c r="P58" s="84"/>
      <c r="Q58" s="84"/>
      <c r="R58" s="84"/>
      <c r="S58" s="84"/>
      <c r="T58" s="85"/>
    </row>
    <row r="59" spans="1:21" x14ac:dyDescent="0.2">
      <c r="B59" s="51" t="s">
        <v>232</v>
      </c>
      <c r="C59" s="51" t="s">
        <v>233</v>
      </c>
      <c r="D59" s="51" t="s">
        <v>76</v>
      </c>
      <c r="E59" s="53" t="s">
        <v>234</v>
      </c>
      <c r="F59" s="50" t="s">
        <v>45</v>
      </c>
      <c r="G59" s="39">
        <v>5.2777777777777773E-4</v>
      </c>
      <c r="H59" s="225">
        <v>41</v>
      </c>
      <c r="I59" s="55"/>
      <c r="J59" s="50" t="s">
        <v>46</v>
      </c>
      <c r="K59" s="39">
        <v>4.5601851851851852E-4</v>
      </c>
      <c r="L59" s="16">
        <v>39</v>
      </c>
      <c r="M59" s="55"/>
      <c r="N59" s="103"/>
      <c r="O59" s="87"/>
      <c r="P59" s="273">
        <f>SUM(N57:T57)</f>
        <v>305</v>
      </c>
      <c r="Q59" s="274"/>
      <c r="R59" s="87"/>
      <c r="S59" s="87"/>
      <c r="T59" s="88"/>
    </row>
    <row r="60" spans="1:21" x14ac:dyDescent="0.2">
      <c r="B60" s="51" t="s">
        <v>328</v>
      </c>
      <c r="C60" s="51" t="s">
        <v>250</v>
      </c>
      <c r="D60" s="51" t="s">
        <v>55</v>
      </c>
      <c r="E60" s="53" t="s">
        <v>329</v>
      </c>
      <c r="F60" s="50" t="s">
        <v>57</v>
      </c>
      <c r="G60" s="39">
        <v>6.4699074074074073E-4</v>
      </c>
      <c r="H60" s="16">
        <v>39</v>
      </c>
      <c r="I60" s="55"/>
      <c r="J60" s="50" t="s">
        <v>46</v>
      </c>
      <c r="K60" s="39">
        <v>4.6180555555555553E-4</v>
      </c>
      <c r="L60" s="225">
        <v>47</v>
      </c>
      <c r="M60" s="55"/>
      <c r="N60" s="103"/>
      <c r="O60" s="87"/>
      <c r="P60" s="275"/>
      <c r="Q60" s="276"/>
      <c r="R60" s="87"/>
      <c r="S60" s="87"/>
      <c r="T60" s="88"/>
    </row>
    <row r="61" spans="1:21" ht="15.75" thickBot="1" x14ac:dyDescent="0.25">
      <c r="B61" s="51" t="s">
        <v>345</v>
      </c>
      <c r="C61" s="51" t="s">
        <v>1045</v>
      </c>
      <c r="D61" s="51" t="s">
        <v>76</v>
      </c>
      <c r="E61" s="53" t="s">
        <v>346</v>
      </c>
      <c r="F61" s="50" t="s">
        <v>94</v>
      </c>
      <c r="G61" s="39">
        <v>4.884259259259259E-4</v>
      </c>
      <c r="H61" s="225">
        <v>46</v>
      </c>
      <c r="I61" s="55"/>
      <c r="J61" s="50" t="s">
        <v>46</v>
      </c>
      <c r="K61" s="39">
        <v>4.259259259259259E-4</v>
      </c>
      <c r="L61" s="16">
        <v>42</v>
      </c>
      <c r="M61" s="55"/>
      <c r="N61" s="103"/>
      <c r="O61" s="87"/>
      <c r="P61" s="277"/>
      <c r="Q61" s="278"/>
      <c r="R61" s="87"/>
      <c r="S61" s="87"/>
      <c r="T61" s="88"/>
    </row>
    <row r="62" spans="1:21" x14ac:dyDescent="0.2">
      <c r="B62" s="194" t="s">
        <v>1046</v>
      </c>
      <c r="C62" s="194" t="s">
        <v>935</v>
      </c>
      <c r="D62" s="194"/>
      <c r="E62" s="194"/>
      <c r="F62" s="50" t="s">
        <v>46</v>
      </c>
      <c r="G62" s="39">
        <v>5.011574074074073E-4</v>
      </c>
      <c r="H62" s="16">
        <v>35</v>
      </c>
      <c r="I62" s="194"/>
      <c r="J62" s="229" t="s">
        <v>1070</v>
      </c>
      <c r="K62" s="194"/>
      <c r="L62" s="194"/>
      <c r="M62" s="194"/>
      <c r="N62" s="103"/>
      <c r="O62" s="87"/>
      <c r="P62" s="87"/>
      <c r="Q62" s="87"/>
      <c r="R62" s="87"/>
      <c r="S62" s="87"/>
      <c r="T62" s="88"/>
    </row>
    <row r="63" spans="1:21" ht="15.75" thickBot="1" x14ac:dyDescent="0.25">
      <c r="B63" s="112"/>
      <c r="C63" s="113"/>
      <c r="D63" s="107"/>
      <c r="E63" s="108"/>
      <c r="F63" s="100"/>
      <c r="G63" s="71"/>
      <c r="H63" s="100"/>
      <c r="I63" s="100"/>
      <c r="J63" s="220" t="s">
        <v>1066</v>
      </c>
      <c r="K63" s="221">
        <v>1.7685185185185184E-3</v>
      </c>
      <c r="L63" s="200">
        <f>IF(K63&gt;0,INDEX(PTS,MATCH(K63,_4x50_NL_G,-1)),"")</f>
        <v>49</v>
      </c>
      <c r="M63" s="100"/>
      <c r="N63" s="110"/>
      <c r="O63" s="96"/>
      <c r="P63" s="96"/>
      <c r="Q63" s="96"/>
      <c r="R63" s="96"/>
      <c r="S63" s="96"/>
      <c r="T63" s="97"/>
    </row>
  </sheetData>
  <mergeCells count="6">
    <mergeCell ref="P59:Q61"/>
    <mergeCell ref="P8:Q10"/>
    <mergeCell ref="P18:Q20"/>
    <mergeCell ref="P28:Q30"/>
    <mergeCell ref="P38:Q40"/>
    <mergeCell ref="P48:Q5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62"/>
  <sheetViews>
    <sheetView workbookViewId="0">
      <selection activeCell="H55" sqref="H55:M55"/>
    </sheetView>
  </sheetViews>
  <sheetFormatPr baseColWidth="10" defaultColWidth="10.6640625" defaultRowHeight="12.75" x14ac:dyDescent="0.2"/>
  <cols>
    <col min="1" max="1" width="4.1640625" style="133" customWidth="1"/>
    <col min="2" max="2" width="14.33203125" style="134" customWidth="1"/>
    <col min="3" max="3" width="10.1640625" style="134" customWidth="1"/>
    <col min="4" max="4" width="5.6640625" style="135" customWidth="1"/>
    <col min="5" max="5" width="6.1640625" style="124" customWidth="1"/>
    <col min="6" max="6" width="10.6640625" style="124"/>
    <col min="7" max="7" width="12.1640625" style="137" customWidth="1"/>
    <col min="8" max="8" width="10" style="124" customWidth="1"/>
    <col min="9" max="9" width="7.83203125" style="124" customWidth="1"/>
    <col min="10" max="10" width="10.6640625" style="124"/>
    <col min="11" max="11" width="11.83203125" style="137" customWidth="1"/>
    <col min="12" max="12" width="9.83203125" style="124" customWidth="1"/>
    <col min="13" max="13" width="7.83203125" style="124" customWidth="1"/>
    <col min="14" max="15" width="5.5" style="124" customWidth="1"/>
    <col min="16" max="20" width="5.5" style="127" customWidth="1"/>
    <col min="21" max="21" width="10.1640625" style="127" customWidth="1"/>
    <col min="22" max="16384" width="10.6640625" style="127"/>
  </cols>
  <sheetData>
    <row r="2" spans="1:20" ht="18.75" x14ac:dyDescent="0.3">
      <c r="E2" s="136" t="s">
        <v>678</v>
      </c>
      <c r="H2" s="124" t="s">
        <v>679</v>
      </c>
    </row>
    <row r="3" spans="1:20" ht="18.75" x14ac:dyDescent="0.3">
      <c r="E3" s="136"/>
    </row>
    <row r="4" spans="1:20" x14ac:dyDescent="0.2">
      <c r="B4" s="138" t="s">
        <v>244</v>
      </c>
      <c r="E4" s="70" t="s">
        <v>147</v>
      </c>
      <c r="F4" s="70" t="s">
        <v>148</v>
      </c>
    </row>
    <row r="5" spans="1:20" s="74" customFormat="1" ht="13.5" thickBot="1" x14ac:dyDescent="0.25">
      <c r="A5" s="68"/>
      <c r="B5" s="68" t="s">
        <v>11</v>
      </c>
      <c r="C5" s="68" t="s">
        <v>544</v>
      </c>
      <c r="D5" s="75" t="s">
        <v>13</v>
      </c>
      <c r="E5" s="72" t="s">
        <v>545</v>
      </c>
      <c r="F5" s="72" t="s">
        <v>546</v>
      </c>
      <c r="G5" s="73" t="s">
        <v>14</v>
      </c>
      <c r="H5" s="179" t="s">
        <v>32</v>
      </c>
      <c r="I5" s="179" t="s">
        <v>33</v>
      </c>
      <c r="J5" s="72" t="s">
        <v>547</v>
      </c>
      <c r="K5" s="73" t="s">
        <v>14</v>
      </c>
      <c r="L5" s="179" t="s">
        <v>32</v>
      </c>
      <c r="M5" s="179" t="s">
        <v>33</v>
      </c>
      <c r="N5" s="74" t="s">
        <v>548</v>
      </c>
      <c r="O5" s="74" t="s">
        <v>549</v>
      </c>
      <c r="P5" s="74" t="s">
        <v>550</v>
      </c>
      <c r="Q5" s="74" t="s">
        <v>551</v>
      </c>
      <c r="R5" s="74" t="s">
        <v>550</v>
      </c>
      <c r="S5" s="74" t="s">
        <v>551</v>
      </c>
      <c r="T5" s="74" t="s">
        <v>552</v>
      </c>
    </row>
    <row r="6" spans="1:20" s="74" customFormat="1" ht="15.75" thickBot="1" x14ac:dyDescent="0.25">
      <c r="A6" s="68"/>
      <c r="B6" s="51" t="s">
        <v>245</v>
      </c>
      <c r="C6" s="51" t="s">
        <v>246</v>
      </c>
      <c r="D6" s="51" t="s">
        <v>43</v>
      </c>
      <c r="E6" s="53" t="s">
        <v>247</v>
      </c>
      <c r="F6" s="50" t="s">
        <v>45</v>
      </c>
      <c r="G6" s="37">
        <v>5.6250000000000007E-4</v>
      </c>
      <c r="H6" s="225">
        <v>44</v>
      </c>
      <c r="I6" s="55"/>
      <c r="J6" s="50" t="s">
        <v>46</v>
      </c>
      <c r="K6" s="39">
        <v>4.212962962962963E-4</v>
      </c>
      <c r="L6" s="225">
        <v>50</v>
      </c>
      <c r="M6" s="55"/>
      <c r="N6" s="111">
        <v>40</v>
      </c>
      <c r="O6" s="77">
        <v>44</v>
      </c>
      <c r="P6" s="77">
        <v>42</v>
      </c>
      <c r="Q6" s="77">
        <v>39</v>
      </c>
      <c r="R6" s="77">
        <v>50</v>
      </c>
      <c r="S6" s="77">
        <v>48</v>
      </c>
      <c r="T6" s="101">
        <v>45</v>
      </c>
    </row>
    <row r="7" spans="1:20" s="74" customFormat="1" ht="15.75" thickBot="1" x14ac:dyDescent="0.25">
      <c r="A7" s="68"/>
      <c r="B7" s="51" t="s">
        <v>439</v>
      </c>
      <c r="C7" s="51" t="s">
        <v>440</v>
      </c>
      <c r="D7" s="51" t="s">
        <v>67</v>
      </c>
      <c r="E7" s="53" t="s">
        <v>419</v>
      </c>
      <c r="F7" s="50" t="s">
        <v>45</v>
      </c>
      <c r="G7" s="39">
        <v>6.1458333333333341E-4</v>
      </c>
      <c r="H7" s="16">
        <v>33</v>
      </c>
      <c r="I7" s="55"/>
      <c r="J7" s="50" t="s">
        <v>46</v>
      </c>
      <c r="K7" s="39">
        <v>4.8379629629629624E-4</v>
      </c>
      <c r="L7" s="16">
        <v>37</v>
      </c>
      <c r="M7" s="55"/>
      <c r="N7" s="102"/>
      <c r="O7" s="84"/>
      <c r="P7" s="84"/>
      <c r="Q7" s="84"/>
      <c r="R7" s="84"/>
      <c r="S7" s="84"/>
      <c r="T7" s="85"/>
    </row>
    <row r="8" spans="1:20" s="74" customFormat="1" ht="15" x14ac:dyDescent="0.2">
      <c r="A8" s="68"/>
      <c r="B8" s="51" t="s">
        <v>439</v>
      </c>
      <c r="C8" s="51" t="s">
        <v>442</v>
      </c>
      <c r="D8" s="51" t="s">
        <v>67</v>
      </c>
      <c r="E8" s="53" t="s">
        <v>419</v>
      </c>
      <c r="F8" s="50" t="s">
        <v>57</v>
      </c>
      <c r="G8" s="39">
        <v>6.8634259259259256E-4</v>
      </c>
      <c r="H8" s="16">
        <v>28</v>
      </c>
      <c r="I8" s="55"/>
      <c r="J8" s="50" t="s">
        <v>46</v>
      </c>
      <c r="K8" s="39">
        <v>5.3356481481481473E-4</v>
      </c>
      <c r="L8" s="16">
        <v>32</v>
      </c>
      <c r="M8" s="55"/>
      <c r="N8" s="103"/>
      <c r="O8" s="87"/>
      <c r="P8" s="273">
        <f>SUM(N6:T6)</f>
        <v>308</v>
      </c>
      <c r="Q8" s="274"/>
      <c r="R8" s="87"/>
      <c r="S8" s="87"/>
      <c r="T8" s="88"/>
    </row>
    <row r="9" spans="1:20" s="74" customFormat="1" ht="15" x14ac:dyDescent="0.2">
      <c r="A9" s="68"/>
      <c r="B9" s="51" t="s">
        <v>459</v>
      </c>
      <c r="C9" s="51" t="s">
        <v>460</v>
      </c>
      <c r="D9" s="51" t="s">
        <v>43</v>
      </c>
      <c r="E9" s="53" t="s">
        <v>461</v>
      </c>
      <c r="F9" s="50" t="s">
        <v>46</v>
      </c>
      <c r="G9" s="39">
        <v>5.1157407407407412E-4</v>
      </c>
      <c r="H9" s="225">
        <v>42</v>
      </c>
      <c r="I9" s="55"/>
      <c r="J9" s="50" t="s">
        <v>57</v>
      </c>
      <c r="K9" s="39">
        <v>6.2268518518518521E-4</v>
      </c>
      <c r="L9" s="16">
        <v>41</v>
      </c>
      <c r="M9" s="55"/>
      <c r="N9" s="103"/>
      <c r="O9" s="87"/>
      <c r="P9" s="275"/>
      <c r="Q9" s="276"/>
      <c r="R9" s="87"/>
      <c r="S9" s="87"/>
      <c r="T9" s="88"/>
    </row>
    <row r="10" spans="1:20" s="74" customFormat="1" ht="15.75" thickBot="1" x14ac:dyDescent="0.25">
      <c r="A10" s="68"/>
      <c r="B10" s="51" t="s">
        <v>482</v>
      </c>
      <c r="C10" s="51" t="s">
        <v>483</v>
      </c>
      <c r="D10" s="51" t="s">
        <v>43</v>
      </c>
      <c r="E10" s="53" t="s">
        <v>484</v>
      </c>
      <c r="F10" s="50" t="s">
        <v>57</v>
      </c>
      <c r="G10" s="39">
        <v>6.4236111111111113E-4</v>
      </c>
      <c r="H10" s="225">
        <v>39</v>
      </c>
      <c r="I10" s="55"/>
      <c r="J10" s="50" t="s">
        <v>45</v>
      </c>
      <c r="K10" s="37">
        <v>5.9722222222222219E-4</v>
      </c>
      <c r="L10" s="16">
        <v>41</v>
      </c>
      <c r="M10" s="55"/>
      <c r="N10" s="103"/>
      <c r="O10" s="87"/>
      <c r="P10" s="277"/>
      <c r="Q10" s="278"/>
      <c r="R10" s="87"/>
      <c r="S10" s="87"/>
      <c r="T10" s="88"/>
    </row>
    <row r="11" spans="1:20" s="74" customFormat="1" ht="15" x14ac:dyDescent="0.2">
      <c r="A11" s="68"/>
      <c r="B11" s="51" t="s">
        <v>517</v>
      </c>
      <c r="C11" s="51" t="s">
        <v>521</v>
      </c>
      <c r="D11" s="51" t="s">
        <v>43</v>
      </c>
      <c r="E11" s="53" t="s">
        <v>522</v>
      </c>
      <c r="F11" s="50" t="s">
        <v>69</v>
      </c>
      <c r="G11" s="39">
        <v>3.8541666666666667E-4</v>
      </c>
      <c r="H11" s="16">
        <v>40</v>
      </c>
      <c r="I11" s="55"/>
      <c r="J11" s="50" t="s">
        <v>45</v>
      </c>
      <c r="K11" s="37">
        <v>5.1620370370370372E-4</v>
      </c>
      <c r="L11" s="225">
        <v>48</v>
      </c>
      <c r="M11" s="55"/>
      <c r="N11" s="103"/>
      <c r="O11" s="87"/>
      <c r="P11" s="87"/>
      <c r="Q11" s="87"/>
      <c r="R11" s="87"/>
      <c r="S11" s="87"/>
      <c r="T11" s="88"/>
    </row>
    <row r="12" spans="1:20" s="74" customFormat="1" ht="15.75" thickBot="1" x14ac:dyDescent="0.25">
      <c r="A12" s="68" t="s">
        <v>565</v>
      </c>
      <c r="B12" s="112"/>
      <c r="C12" s="113"/>
      <c r="D12" s="107"/>
      <c r="E12" s="108"/>
      <c r="F12" s="100"/>
      <c r="G12" s="71"/>
      <c r="H12" s="100"/>
      <c r="I12" s="100"/>
      <c r="J12" s="220" t="s">
        <v>1066</v>
      </c>
      <c r="K12" s="221">
        <v>1.8935185185185183E-3</v>
      </c>
      <c r="L12" s="200">
        <f>IF(K12&gt;0,INDEX(PTS,MATCH(K12,_4x50_NL_G,-1)),"")</f>
        <v>45</v>
      </c>
      <c r="M12" s="100"/>
      <c r="N12" s="110"/>
      <c r="O12" s="96"/>
      <c r="P12" s="96"/>
      <c r="Q12" s="96"/>
      <c r="R12" s="96"/>
      <c r="S12" s="96"/>
      <c r="T12" s="97"/>
    </row>
    <row r="13" spans="1:20" ht="15" x14ac:dyDescent="0.25">
      <c r="A13" s="124"/>
      <c r="B13" s="129"/>
      <c r="C13" s="130"/>
      <c r="D13" s="131"/>
      <c r="E13" s="122"/>
    </row>
    <row r="14" spans="1:20" x14ac:dyDescent="0.2">
      <c r="A14" s="124"/>
      <c r="B14" s="138" t="s">
        <v>38</v>
      </c>
      <c r="E14" s="70" t="s">
        <v>49</v>
      </c>
      <c r="F14" s="70" t="s">
        <v>50</v>
      </c>
    </row>
    <row r="15" spans="1:20" s="74" customFormat="1" ht="13.5" thickBot="1" x14ac:dyDescent="0.25">
      <c r="A15" s="68"/>
      <c r="B15" s="68" t="s">
        <v>11</v>
      </c>
      <c r="C15" s="68" t="s">
        <v>544</v>
      </c>
      <c r="D15" s="75" t="s">
        <v>13</v>
      </c>
      <c r="E15" s="72" t="s">
        <v>545</v>
      </c>
      <c r="F15" s="72" t="s">
        <v>546</v>
      </c>
      <c r="G15" s="73" t="s">
        <v>14</v>
      </c>
      <c r="H15" s="179" t="s">
        <v>32</v>
      </c>
      <c r="I15" s="179" t="s">
        <v>33</v>
      </c>
      <c r="J15" s="72" t="s">
        <v>547</v>
      </c>
      <c r="K15" s="73" t="s">
        <v>14</v>
      </c>
      <c r="L15" s="179" t="s">
        <v>32</v>
      </c>
      <c r="M15" s="179" t="s">
        <v>33</v>
      </c>
      <c r="N15" s="74" t="s">
        <v>548</v>
      </c>
      <c r="O15" s="74" t="s">
        <v>549</v>
      </c>
      <c r="P15" s="74" t="s">
        <v>550</v>
      </c>
      <c r="Q15" s="74" t="s">
        <v>551</v>
      </c>
      <c r="R15" s="74" t="s">
        <v>550</v>
      </c>
      <c r="S15" s="74" t="s">
        <v>551</v>
      </c>
      <c r="T15" s="74" t="s">
        <v>552</v>
      </c>
    </row>
    <row r="16" spans="1:20" s="74" customFormat="1" ht="15.75" thickBot="1" x14ac:dyDescent="0.25">
      <c r="A16" s="68"/>
      <c r="B16" s="51" t="s">
        <v>41</v>
      </c>
      <c r="C16" s="51" t="s">
        <v>42</v>
      </c>
      <c r="D16" s="51" t="s">
        <v>43</v>
      </c>
      <c r="E16" s="53" t="s">
        <v>44</v>
      </c>
      <c r="F16" s="50" t="s">
        <v>45</v>
      </c>
      <c r="G16" s="37">
        <v>6.030092592592593E-4</v>
      </c>
      <c r="H16" s="225">
        <v>40</v>
      </c>
      <c r="I16" s="55"/>
      <c r="J16" s="50" t="s">
        <v>46</v>
      </c>
      <c r="K16" s="39">
        <v>5.7291666666666667E-4</v>
      </c>
      <c r="L16" s="16">
        <v>37</v>
      </c>
      <c r="M16" s="55"/>
      <c r="N16" s="111">
        <v>26</v>
      </c>
      <c r="O16" s="77">
        <v>43</v>
      </c>
      <c r="P16" s="77">
        <v>43</v>
      </c>
      <c r="Q16" s="77">
        <v>40</v>
      </c>
      <c r="R16" s="77">
        <v>45</v>
      </c>
      <c r="S16" s="77">
        <v>41</v>
      </c>
      <c r="T16" s="101">
        <v>45</v>
      </c>
    </row>
    <row r="17" spans="1:20" s="74" customFormat="1" ht="15.75" thickBot="1" x14ac:dyDescent="0.25">
      <c r="A17" s="68"/>
      <c r="B17" s="51" t="s">
        <v>350</v>
      </c>
      <c r="C17" s="51" t="s">
        <v>222</v>
      </c>
      <c r="D17" s="51" t="s">
        <v>43</v>
      </c>
      <c r="E17" s="53" t="s">
        <v>351</v>
      </c>
      <c r="F17" s="50" t="s">
        <v>94</v>
      </c>
      <c r="G17" s="39">
        <v>5.9953703703703699E-4</v>
      </c>
      <c r="H17" s="225">
        <v>43</v>
      </c>
      <c r="I17" s="55"/>
      <c r="J17" s="50" t="s">
        <v>57</v>
      </c>
      <c r="K17" s="39">
        <v>5.7407407407407407E-4</v>
      </c>
      <c r="L17" s="225">
        <v>45</v>
      </c>
      <c r="M17" s="55"/>
      <c r="N17" s="102"/>
      <c r="O17" s="84"/>
      <c r="P17" s="84"/>
      <c r="Q17" s="84"/>
      <c r="R17" s="84"/>
      <c r="S17" s="84"/>
      <c r="T17" s="85"/>
    </row>
    <row r="18" spans="1:20" s="74" customFormat="1" ht="15" x14ac:dyDescent="0.2">
      <c r="A18" s="68"/>
      <c r="B18" s="51" t="s">
        <v>385</v>
      </c>
      <c r="C18" s="51" t="s">
        <v>386</v>
      </c>
      <c r="D18" s="51" t="s">
        <v>43</v>
      </c>
      <c r="E18" s="53" t="s">
        <v>387</v>
      </c>
      <c r="F18" s="50" t="s">
        <v>57</v>
      </c>
      <c r="G18" s="39">
        <v>5.9490740740740739E-4</v>
      </c>
      <c r="H18" s="225">
        <v>43</v>
      </c>
      <c r="I18" s="55"/>
      <c r="J18" s="50" t="s">
        <v>45</v>
      </c>
      <c r="K18" s="37">
        <v>6.3888888888888893E-4</v>
      </c>
      <c r="L18" s="16">
        <v>37</v>
      </c>
      <c r="M18" s="55"/>
      <c r="N18" s="103"/>
      <c r="O18" s="87"/>
      <c r="P18" s="273">
        <f>SUM(N16:T16)</f>
        <v>283</v>
      </c>
      <c r="Q18" s="274"/>
      <c r="R18" s="87"/>
      <c r="S18" s="87"/>
      <c r="T18" s="88"/>
    </row>
    <row r="19" spans="1:20" s="74" customFormat="1" ht="15" x14ac:dyDescent="0.2">
      <c r="A19" s="68"/>
      <c r="B19" s="51" t="s">
        <v>436</v>
      </c>
      <c r="C19" s="51" t="s">
        <v>287</v>
      </c>
      <c r="D19" s="51" t="s">
        <v>43</v>
      </c>
      <c r="E19" s="53" t="s">
        <v>437</v>
      </c>
      <c r="F19" s="50" t="s">
        <v>45</v>
      </c>
      <c r="G19" s="37">
        <v>6.1458333333333341E-4</v>
      </c>
      <c r="H19" s="16">
        <v>39</v>
      </c>
      <c r="I19" s="55"/>
      <c r="J19" s="50" t="s">
        <v>46</v>
      </c>
      <c r="K19" s="39">
        <v>5.2430555555555553E-4</v>
      </c>
      <c r="L19" s="225">
        <v>41</v>
      </c>
      <c r="M19" s="55"/>
      <c r="N19" s="103"/>
      <c r="O19" s="87"/>
      <c r="P19" s="275"/>
      <c r="Q19" s="276"/>
      <c r="R19" s="87"/>
      <c r="S19" s="87"/>
      <c r="T19" s="88"/>
    </row>
    <row r="20" spans="1:20" s="74" customFormat="1" ht="15.75" thickBot="1" x14ac:dyDescent="0.25">
      <c r="A20" s="68"/>
      <c r="B20" s="51" t="s">
        <v>444</v>
      </c>
      <c r="C20" s="51" t="s">
        <v>445</v>
      </c>
      <c r="D20" s="51" t="s">
        <v>67</v>
      </c>
      <c r="E20" s="53" t="s">
        <v>446</v>
      </c>
      <c r="F20" s="50" t="s">
        <v>57</v>
      </c>
      <c r="G20" s="39">
        <v>6.018518518518519E-4</v>
      </c>
      <c r="H20" s="16">
        <v>36</v>
      </c>
      <c r="I20" s="55">
        <v>31</v>
      </c>
      <c r="J20" s="50" t="s">
        <v>46</v>
      </c>
      <c r="K20" s="39">
        <v>4.6412037037037038E-4</v>
      </c>
      <c r="L20" s="16">
        <v>38</v>
      </c>
      <c r="M20" s="55"/>
      <c r="N20" s="103"/>
      <c r="O20" s="87"/>
      <c r="P20" s="277"/>
      <c r="Q20" s="278"/>
      <c r="R20" s="87"/>
      <c r="S20" s="87"/>
      <c r="T20" s="88"/>
    </row>
    <row r="21" spans="1:20" s="74" customFormat="1" ht="15" x14ac:dyDescent="0.2">
      <c r="A21" s="68"/>
      <c r="B21" s="51" t="s">
        <v>474</v>
      </c>
      <c r="C21" s="51" t="s">
        <v>475</v>
      </c>
      <c r="D21" s="51" t="s">
        <v>67</v>
      </c>
      <c r="E21" s="53" t="s">
        <v>476</v>
      </c>
      <c r="F21" s="50" t="s">
        <v>69</v>
      </c>
      <c r="G21" s="39">
        <v>4.2708333333333335E-4</v>
      </c>
      <c r="H21" s="16">
        <v>26</v>
      </c>
      <c r="I21" s="55"/>
      <c r="J21" s="50" t="s">
        <v>57</v>
      </c>
      <c r="K21" s="39">
        <v>6.3310185185185192E-4</v>
      </c>
      <c r="L21" s="16">
        <v>33</v>
      </c>
      <c r="M21" s="55"/>
      <c r="N21" s="103"/>
      <c r="O21" s="87"/>
      <c r="P21" s="87"/>
      <c r="Q21" s="87"/>
      <c r="R21" s="87"/>
      <c r="S21" s="87"/>
      <c r="T21" s="88"/>
    </row>
    <row r="22" spans="1:20" s="74" customFormat="1" ht="15.75" thickBot="1" x14ac:dyDescent="0.25">
      <c r="A22" s="68" t="s">
        <v>565</v>
      </c>
      <c r="B22" s="112"/>
      <c r="C22" s="113"/>
      <c r="D22" s="107"/>
      <c r="E22" s="108"/>
      <c r="F22" s="100"/>
      <c r="G22" s="71"/>
      <c r="H22" s="100"/>
      <c r="I22" s="100"/>
      <c r="J22" s="220" t="s">
        <v>1066</v>
      </c>
      <c r="K22" s="221">
        <v>1.914351851851852E-3</v>
      </c>
      <c r="L22" s="200">
        <f>IF(K22&gt;0,INDEX(PTS,MATCH(K22,_4x50_NL_G,-1)),"")</f>
        <v>45</v>
      </c>
      <c r="M22" s="100"/>
      <c r="N22" s="110"/>
      <c r="O22" s="96"/>
      <c r="P22" s="96"/>
      <c r="Q22" s="96"/>
      <c r="R22" s="96"/>
      <c r="S22" s="96"/>
      <c r="T22" s="97"/>
    </row>
    <row r="23" spans="1:20" ht="15" x14ac:dyDescent="0.25">
      <c r="A23" s="124"/>
      <c r="B23" s="125"/>
      <c r="C23" s="122"/>
      <c r="D23" s="123"/>
      <c r="E23" s="122"/>
    </row>
    <row r="24" spans="1:20" ht="15" x14ac:dyDescent="0.25">
      <c r="A24" s="124"/>
      <c r="B24" s="138" t="s">
        <v>361</v>
      </c>
      <c r="C24" s="122"/>
      <c r="D24" s="123"/>
      <c r="E24" s="70" t="s">
        <v>194</v>
      </c>
      <c r="F24" s="70" t="s">
        <v>195</v>
      </c>
      <c r="T24" s="217" t="s">
        <v>1065</v>
      </c>
    </row>
    <row r="25" spans="1:20" s="74" customFormat="1" ht="13.5" thickBot="1" x14ac:dyDescent="0.25">
      <c r="A25" s="68"/>
      <c r="B25" s="68" t="s">
        <v>11</v>
      </c>
      <c r="C25" s="68" t="s">
        <v>544</v>
      </c>
      <c r="D25" s="75" t="s">
        <v>13</v>
      </c>
      <c r="E25" s="72" t="s">
        <v>545</v>
      </c>
      <c r="F25" s="72" t="s">
        <v>546</v>
      </c>
      <c r="G25" s="73" t="s">
        <v>14</v>
      </c>
      <c r="H25" s="179" t="s">
        <v>32</v>
      </c>
      <c r="I25" s="179" t="s">
        <v>33</v>
      </c>
      <c r="J25" s="72" t="s">
        <v>547</v>
      </c>
      <c r="K25" s="73" t="s">
        <v>14</v>
      </c>
      <c r="L25" s="179" t="s">
        <v>32</v>
      </c>
      <c r="M25" s="179" t="s">
        <v>33</v>
      </c>
      <c r="N25" s="74" t="s">
        <v>548</v>
      </c>
      <c r="O25" s="74" t="s">
        <v>549</v>
      </c>
      <c r="P25" s="74" t="s">
        <v>550</v>
      </c>
      <c r="Q25" s="74" t="s">
        <v>551</v>
      </c>
      <c r="R25" s="74" t="s">
        <v>550</v>
      </c>
      <c r="S25" s="74" t="s">
        <v>551</v>
      </c>
      <c r="T25" s="74" t="s">
        <v>552</v>
      </c>
    </row>
    <row r="26" spans="1:20" s="74" customFormat="1" ht="15.75" thickBot="1" x14ac:dyDescent="0.25">
      <c r="A26" s="68"/>
      <c r="B26" s="51" t="s">
        <v>362</v>
      </c>
      <c r="C26" s="51" t="s">
        <v>98</v>
      </c>
      <c r="D26" s="51" t="s">
        <v>43</v>
      </c>
      <c r="E26" s="53" t="s">
        <v>363</v>
      </c>
      <c r="F26" s="50" t="s">
        <v>45</v>
      </c>
      <c r="G26" s="37">
        <v>6.8750000000000007E-4</v>
      </c>
      <c r="H26" s="16">
        <v>33</v>
      </c>
      <c r="I26" s="55"/>
      <c r="J26" s="50" t="s">
        <v>57</v>
      </c>
      <c r="K26" s="39">
        <v>7.6620370370370373E-4</v>
      </c>
      <c r="L26" s="16">
        <v>31</v>
      </c>
      <c r="M26" s="55"/>
      <c r="N26" s="111">
        <v>23</v>
      </c>
      <c r="O26" s="77">
        <v>44</v>
      </c>
      <c r="P26" s="77">
        <v>43</v>
      </c>
      <c r="Q26" s="77">
        <v>38</v>
      </c>
      <c r="R26" s="77">
        <v>45</v>
      </c>
      <c r="S26" s="77">
        <v>44</v>
      </c>
      <c r="T26" s="101">
        <v>45</v>
      </c>
    </row>
    <row r="27" spans="1:20" s="74" customFormat="1" ht="15.75" thickBot="1" x14ac:dyDescent="0.25">
      <c r="A27" s="68"/>
      <c r="B27" s="51" t="s">
        <v>417</v>
      </c>
      <c r="C27" s="51" t="s">
        <v>418</v>
      </c>
      <c r="D27" s="51" t="s">
        <v>43</v>
      </c>
      <c r="E27" s="53" t="s">
        <v>419</v>
      </c>
      <c r="F27" s="50" t="s">
        <v>45</v>
      </c>
      <c r="G27" s="37">
        <v>5.5787037037037036E-4</v>
      </c>
      <c r="H27" s="225">
        <v>44</v>
      </c>
      <c r="I27" s="55"/>
      <c r="J27" s="50" t="s">
        <v>46</v>
      </c>
      <c r="K27" s="39">
        <v>4.8379629629629624E-4</v>
      </c>
      <c r="L27" s="225">
        <v>45</v>
      </c>
      <c r="M27" s="55"/>
      <c r="N27" s="102"/>
      <c r="O27" s="84"/>
      <c r="P27" s="84"/>
      <c r="Q27" s="84"/>
      <c r="R27" s="84"/>
      <c r="S27" s="84"/>
      <c r="T27" s="85"/>
    </row>
    <row r="28" spans="1:20" s="74" customFormat="1" ht="15" x14ac:dyDescent="0.2">
      <c r="A28" s="68"/>
      <c r="B28" s="51" t="s">
        <v>422</v>
      </c>
      <c r="C28" s="51" t="s">
        <v>423</v>
      </c>
      <c r="D28" s="51" t="s">
        <v>43</v>
      </c>
      <c r="E28" s="53" t="s">
        <v>424</v>
      </c>
      <c r="F28" s="50" t="s">
        <v>69</v>
      </c>
      <c r="G28" s="39">
        <v>4.7106481481481484E-4</v>
      </c>
      <c r="H28" s="16">
        <v>23</v>
      </c>
      <c r="I28" s="55"/>
      <c r="J28" s="50" t="s">
        <v>46</v>
      </c>
      <c r="K28" s="39">
        <v>4.965277777777777E-4</v>
      </c>
      <c r="L28" s="225">
        <v>44</v>
      </c>
      <c r="M28" s="55"/>
      <c r="N28" s="103"/>
      <c r="O28" s="87"/>
      <c r="P28" s="273">
        <f>SUM(N26:T26)</f>
        <v>282</v>
      </c>
      <c r="Q28" s="274"/>
      <c r="R28" s="87"/>
      <c r="S28" s="87"/>
      <c r="T28" s="88"/>
    </row>
    <row r="29" spans="1:20" s="74" customFormat="1" ht="15" x14ac:dyDescent="0.2">
      <c r="A29" s="68"/>
      <c r="B29" s="51" t="s">
        <v>422</v>
      </c>
      <c r="C29" s="51" t="s">
        <v>426</v>
      </c>
      <c r="D29" s="51" t="s">
        <v>43</v>
      </c>
      <c r="E29" s="53" t="s">
        <v>424</v>
      </c>
      <c r="F29" s="50" t="s">
        <v>46</v>
      </c>
      <c r="G29" s="39">
        <v>4.9884259259259261E-4</v>
      </c>
      <c r="H29" s="225">
        <v>43</v>
      </c>
      <c r="I29" s="55"/>
      <c r="J29" s="50" t="s">
        <v>57</v>
      </c>
      <c r="K29" s="39">
        <v>6.030092592592593E-4</v>
      </c>
      <c r="L29" s="16">
        <v>42</v>
      </c>
      <c r="M29" s="55"/>
      <c r="N29" s="103"/>
      <c r="O29" s="87"/>
      <c r="P29" s="275"/>
      <c r="Q29" s="276"/>
      <c r="R29" s="87"/>
      <c r="S29" s="87"/>
      <c r="T29" s="88"/>
    </row>
    <row r="30" spans="1:20" s="74" customFormat="1" ht="15.75" thickBot="1" x14ac:dyDescent="0.25">
      <c r="A30" s="68"/>
      <c r="B30" s="51" t="s">
        <v>478</v>
      </c>
      <c r="C30" s="51" t="s">
        <v>479</v>
      </c>
      <c r="D30" s="51" t="s">
        <v>43</v>
      </c>
      <c r="E30" s="53" t="s">
        <v>480</v>
      </c>
      <c r="F30" s="50" t="s">
        <v>57</v>
      </c>
      <c r="G30" s="39">
        <v>6.5856481481481484E-4</v>
      </c>
      <c r="H30" s="225">
        <v>38</v>
      </c>
      <c r="I30" s="55"/>
      <c r="J30" s="50" t="s">
        <v>46</v>
      </c>
      <c r="K30" s="39">
        <v>5.7638888888888887E-4</v>
      </c>
      <c r="L30" s="16">
        <v>37</v>
      </c>
      <c r="M30" s="55"/>
      <c r="N30" s="103"/>
      <c r="O30" s="87"/>
      <c r="P30" s="277"/>
      <c r="Q30" s="278"/>
      <c r="R30" s="87"/>
      <c r="S30" s="87"/>
      <c r="T30" s="88"/>
    </row>
    <row r="31" spans="1:20" s="74" customFormat="1" ht="13.5" thickBot="1" x14ac:dyDescent="0.25">
      <c r="A31" s="68"/>
      <c r="B31" s="89"/>
      <c r="C31" s="90"/>
      <c r="D31" s="91"/>
      <c r="E31" s="139"/>
      <c r="F31" s="89"/>
      <c r="G31" s="92"/>
      <c r="H31" s="95"/>
      <c r="I31" s="94"/>
      <c r="J31" s="120"/>
      <c r="K31" s="92"/>
      <c r="L31" s="95"/>
      <c r="M31" s="94"/>
      <c r="N31" s="103"/>
      <c r="O31" s="87"/>
      <c r="P31" s="87"/>
      <c r="Q31" s="87"/>
      <c r="R31" s="87"/>
      <c r="S31" s="87"/>
      <c r="T31" s="88"/>
    </row>
    <row r="32" spans="1:20" s="74" customFormat="1" ht="15.75" thickBot="1" x14ac:dyDescent="0.25">
      <c r="A32" s="68" t="s">
        <v>565</v>
      </c>
      <c r="B32" s="112"/>
      <c r="C32" s="113"/>
      <c r="D32" s="107"/>
      <c r="E32" s="108"/>
      <c r="F32" s="100"/>
      <c r="G32" s="71"/>
      <c r="H32" s="100"/>
      <c r="I32" s="100"/>
      <c r="J32" s="219" t="s">
        <v>1066</v>
      </c>
      <c r="K32" s="218">
        <v>2.0810185185185185E-3</v>
      </c>
      <c r="L32" s="16">
        <f>IF(K32&gt;0,INDEX(PTS,MATCH(K32,_4x50_NL_F,-1)),"")</f>
        <v>45</v>
      </c>
      <c r="M32" s="100"/>
      <c r="N32" s="110"/>
      <c r="O32" s="96"/>
      <c r="P32" s="96"/>
      <c r="Q32" s="96"/>
      <c r="R32" s="96"/>
      <c r="S32" s="96"/>
      <c r="T32" s="97"/>
    </row>
    <row r="33" spans="1:20" ht="15" x14ac:dyDescent="0.25">
      <c r="A33" s="124"/>
      <c r="B33" s="125"/>
      <c r="C33" s="122"/>
      <c r="D33" s="123"/>
      <c r="E33" s="122"/>
    </row>
    <row r="34" spans="1:20" ht="15" x14ac:dyDescent="0.25">
      <c r="A34" s="124"/>
      <c r="B34" s="138" t="s">
        <v>51</v>
      </c>
      <c r="C34" s="122"/>
      <c r="D34" s="123"/>
      <c r="E34" s="70" t="s">
        <v>60</v>
      </c>
      <c r="F34" s="70" t="s">
        <v>61</v>
      </c>
    </row>
    <row r="35" spans="1:20" s="74" customFormat="1" ht="13.5" thickBot="1" x14ac:dyDescent="0.25">
      <c r="A35" s="68"/>
      <c r="B35" s="68" t="s">
        <v>11</v>
      </c>
      <c r="C35" s="68" t="s">
        <v>544</v>
      </c>
      <c r="D35" s="75" t="s">
        <v>13</v>
      </c>
      <c r="E35" s="72" t="s">
        <v>545</v>
      </c>
      <c r="F35" s="72" t="s">
        <v>546</v>
      </c>
      <c r="G35" s="73" t="s">
        <v>14</v>
      </c>
      <c r="H35" s="179" t="s">
        <v>32</v>
      </c>
      <c r="I35" s="179" t="s">
        <v>33</v>
      </c>
      <c r="J35" s="72" t="s">
        <v>547</v>
      </c>
      <c r="K35" s="73" t="s">
        <v>14</v>
      </c>
      <c r="L35" s="179" t="s">
        <v>32</v>
      </c>
      <c r="M35" s="179" t="s">
        <v>33</v>
      </c>
      <c r="N35" s="74" t="s">
        <v>548</v>
      </c>
      <c r="O35" s="74" t="s">
        <v>549</v>
      </c>
      <c r="P35" s="74" t="s">
        <v>550</v>
      </c>
      <c r="Q35" s="74" t="s">
        <v>551</v>
      </c>
      <c r="R35" s="74" t="s">
        <v>550</v>
      </c>
      <c r="S35" s="74" t="s">
        <v>551</v>
      </c>
      <c r="T35" s="74" t="s">
        <v>552</v>
      </c>
    </row>
    <row r="36" spans="1:20" s="74" customFormat="1" ht="15.75" thickBot="1" x14ac:dyDescent="0.25">
      <c r="A36" s="68"/>
      <c r="B36" s="51" t="s">
        <v>168</v>
      </c>
      <c r="C36" s="51" t="s">
        <v>169</v>
      </c>
      <c r="D36" s="51" t="s">
        <v>67</v>
      </c>
      <c r="E36" s="53" t="s">
        <v>170</v>
      </c>
      <c r="F36" s="50" t="s">
        <v>45</v>
      </c>
      <c r="G36" s="39">
        <v>6.0532407407407399E-4</v>
      </c>
      <c r="H36" s="225">
        <v>34</v>
      </c>
      <c r="I36" s="55"/>
      <c r="J36" s="50" t="s">
        <v>46</v>
      </c>
      <c r="K36" s="39">
        <v>4.5833333333333338E-4</v>
      </c>
      <c r="L36" s="16">
        <v>39</v>
      </c>
      <c r="M36" s="55"/>
      <c r="N36" s="111">
        <v>22</v>
      </c>
      <c r="O36" s="77">
        <v>47</v>
      </c>
      <c r="P36" s="77">
        <v>39</v>
      </c>
      <c r="Q36" s="77">
        <v>34</v>
      </c>
      <c r="R36" s="226">
        <v>47</v>
      </c>
      <c r="S36" s="226">
        <v>47</v>
      </c>
      <c r="T36" s="101">
        <v>45</v>
      </c>
    </row>
    <row r="37" spans="1:20" s="74" customFormat="1" ht="15.75" thickBot="1" x14ac:dyDescent="0.25">
      <c r="A37" s="68"/>
      <c r="B37" s="51" t="s">
        <v>304</v>
      </c>
      <c r="C37" s="51" t="s">
        <v>305</v>
      </c>
      <c r="D37" s="51" t="s">
        <v>43</v>
      </c>
      <c r="E37" s="53" t="s">
        <v>306</v>
      </c>
      <c r="F37" s="50" t="s">
        <v>46</v>
      </c>
      <c r="G37" s="39">
        <v>4.5254629629629632E-4</v>
      </c>
      <c r="H37" s="225">
        <v>47</v>
      </c>
      <c r="I37" s="55"/>
      <c r="J37" s="50" t="s">
        <v>57</v>
      </c>
      <c r="K37" s="39">
        <v>5.4861111111111104E-4</v>
      </c>
      <c r="L37" s="16">
        <v>47</v>
      </c>
      <c r="M37" s="55"/>
      <c r="N37" s="102"/>
      <c r="O37" s="84"/>
      <c r="P37" s="84"/>
      <c r="Q37" s="84"/>
      <c r="R37" s="84"/>
      <c r="S37" s="84"/>
      <c r="T37" s="85"/>
    </row>
    <row r="38" spans="1:20" s="74" customFormat="1" ht="15" x14ac:dyDescent="0.2">
      <c r="A38" s="68"/>
      <c r="B38" s="51" t="s">
        <v>304</v>
      </c>
      <c r="C38" s="51" t="s">
        <v>308</v>
      </c>
      <c r="D38" s="51" t="s">
        <v>43</v>
      </c>
      <c r="E38" s="53" t="s">
        <v>309</v>
      </c>
      <c r="F38" s="50" t="s">
        <v>57</v>
      </c>
      <c r="G38" s="39">
        <v>6.4467592592592593E-4</v>
      </c>
      <c r="H38" s="225">
        <v>39</v>
      </c>
      <c r="I38" s="55">
        <v>34</v>
      </c>
      <c r="J38" s="50" t="s">
        <v>45</v>
      </c>
      <c r="K38" s="37">
        <v>5.2199074074074073E-4</v>
      </c>
      <c r="L38" s="16">
        <v>47</v>
      </c>
      <c r="M38" s="55"/>
      <c r="N38" s="103"/>
      <c r="O38" s="87"/>
      <c r="P38" s="273">
        <f>SUM(N36:T36)</f>
        <v>281</v>
      </c>
      <c r="Q38" s="274"/>
      <c r="R38" s="87"/>
      <c r="S38" s="87"/>
      <c r="T38" s="88"/>
    </row>
    <row r="39" spans="1:20" s="74" customFormat="1" ht="15" x14ac:dyDescent="0.2">
      <c r="A39" s="68"/>
      <c r="B39" s="51" t="s">
        <v>366</v>
      </c>
      <c r="C39" s="51" t="s">
        <v>367</v>
      </c>
      <c r="D39" s="51" t="s">
        <v>43</v>
      </c>
      <c r="E39" s="53" t="s">
        <v>368</v>
      </c>
      <c r="F39" s="50" t="s">
        <v>69</v>
      </c>
      <c r="G39" s="39">
        <v>4.884259259259259E-4</v>
      </c>
      <c r="H39" s="16">
        <v>22</v>
      </c>
      <c r="I39" s="55"/>
      <c r="J39" s="50" t="s">
        <v>46</v>
      </c>
      <c r="K39" s="39">
        <v>5.3819444444444444E-4</v>
      </c>
      <c r="L39" s="16">
        <v>40</v>
      </c>
      <c r="M39" s="55"/>
      <c r="N39" s="103"/>
      <c r="O39" s="87"/>
      <c r="P39" s="275"/>
      <c r="Q39" s="276"/>
      <c r="R39" s="87"/>
      <c r="S39" s="87"/>
      <c r="T39" s="88"/>
    </row>
    <row r="40" spans="1:20" s="74" customFormat="1" ht="13.5" customHeight="1" thickBot="1" x14ac:dyDescent="0.25">
      <c r="A40" s="68"/>
      <c r="B40" s="78"/>
      <c r="C40" s="50"/>
      <c r="D40" s="60"/>
      <c r="E40" s="86"/>
      <c r="F40" s="119"/>
      <c r="G40" s="80"/>
      <c r="H40" s="83"/>
      <c r="I40" s="82"/>
      <c r="J40" s="78"/>
      <c r="K40" s="80"/>
      <c r="L40" s="83"/>
      <c r="M40" s="82"/>
      <c r="N40" s="103"/>
      <c r="O40" s="87"/>
      <c r="P40" s="277"/>
      <c r="Q40" s="278"/>
      <c r="R40" s="87"/>
      <c r="S40" s="87"/>
      <c r="T40" s="88"/>
    </row>
    <row r="41" spans="1:20" s="74" customFormat="1" ht="13.5" thickBot="1" x14ac:dyDescent="0.25">
      <c r="A41" s="68"/>
      <c r="B41" s="89"/>
      <c r="C41" s="90"/>
      <c r="D41" s="91"/>
      <c r="E41" s="104"/>
      <c r="F41" s="120"/>
      <c r="G41" s="92"/>
      <c r="H41" s="95"/>
      <c r="I41" s="94"/>
      <c r="J41" s="89"/>
      <c r="K41" s="92"/>
      <c r="L41" s="95"/>
      <c r="M41" s="94"/>
      <c r="N41" s="103"/>
      <c r="O41" s="87"/>
      <c r="P41" s="87"/>
      <c r="Q41" s="87"/>
      <c r="R41" s="87"/>
      <c r="S41" s="87"/>
      <c r="T41" s="88"/>
    </row>
    <row r="42" spans="1:20" s="74" customFormat="1" ht="15.75" thickBot="1" x14ac:dyDescent="0.25">
      <c r="A42" s="68" t="s">
        <v>565</v>
      </c>
      <c r="B42" s="112"/>
      <c r="C42" s="113"/>
      <c r="D42" s="107"/>
      <c r="E42" s="108"/>
      <c r="F42" s="100"/>
      <c r="G42" s="71"/>
      <c r="H42" s="100"/>
      <c r="I42" s="100"/>
      <c r="J42" s="220" t="s">
        <v>1066</v>
      </c>
      <c r="K42" s="221">
        <v>1.9108796296296298E-3</v>
      </c>
      <c r="L42" s="200">
        <f>IF(K42&gt;0,INDEX(PTS,MATCH(K42,_4x50_NL_G,-1)),"")</f>
        <v>45</v>
      </c>
      <c r="M42" s="100"/>
      <c r="N42" s="110"/>
      <c r="O42" s="96"/>
      <c r="P42" s="96"/>
      <c r="Q42" s="96"/>
      <c r="R42" s="96"/>
      <c r="S42" s="96"/>
      <c r="T42" s="97"/>
    </row>
    <row r="43" spans="1:20" ht="15" x14ac:dyDescent="0.25">
      <c r="A43" s="124"/>
      <c r="B43" s="125"/>
      <c r="C43" s="122"/>
      <c r="D43" s="123"/>
      <c r="E43" s="122"/>
    </row>
    <row r="44" spans="1:20" ht="15" x14ac:dyDescent="0.25">
      <c r="B44" s="138" t="s">
        <v>103</v>
      </c>
      <c r="C44" s="122"/>
      <c r="D44" s="123"/>
      <c r="E44" s="70" t="s">
        <v>623</v>
      </c>
      <c r="F44" s="70" t="s">
        <v>109</v>
      </c>
    </row>
    <row r="45" spans="1:20" ht="13.5" thickBot="1" x14ac:dyDescent="0.25">
      <c r="B45" s="68" t="s">
        <v>11</v>
      </c>
      <c r="C45" s="68" t="s">
        <v>544</v>
      </c>
      <c r="D45" s="75" t="s">
        <v>13</v>
      </c>
      <c r="E45" s="72" t="s">
        <v>545</v>
      </c>
      <c r="F45" s="72" t="s">
        <v>546</v>
      </c>
      <c r="G45" s="73" t="s">
        <v>14</v>
      </c>
      <c r="H45" s="179" t="s">
        <v>32</v>
      </c>
      <c r="I45" s="179" t="s">
        <v>33</v>
      </c>
      <c r="J45" s="72" t="s">
        <v>547</v>
      </c>
      <c r="K45" s="73" t="s">
        <v>14</v>
      </c>
      <c r="L45" s="179" t="s">
        <v>32</v>
      </c>
      <c r="M45" s="179" t="s">
        <v>33</v>
      </c>
      <c r="N45" s="74" t="s">
        <v>548</v>
      </c>
      <c r="O45" s="74" t="s">
        <v>549</v>
      </c>
      <c r="P45" s="74" t="s">
        <v>550</v>
      </c>
      <c r="Q45" s="74" t="s">
        <v>551</v>
      </c>
      <c r="R45" s="74" t="s">
        <v>550</v>
      </c>
      <c r="S45" s="74" t="s">
        <v>551</v>
      </c>
      <c r="T45" s="74" t="s">
        <v>552</v>
      </c>
    </row>
    <row r="46" spans="1:20" ht="15.75" thickBot="1" x14ac:dyDescent="0.25">
      <c r="B46" s="51" t="s">
        <v>120</v>
      </c>
      <c r="C46" s="51" t="s">
        <v>121</v>
      </c>
      <c r="D46" s="51" t="s">
        <v>67</v>
      </c>
      <c r="E46" s="53" t="s">
        <v>122</v>
      </c>
      <c r="F46" s="50" t="s">
        <v>57</v>
      </c>
      <c r="G46" s="39">
        <v>5.4861111111111104E-4</v>
      </c>
      <c r="H46" s="16">
        <v>40</v>
      </c>
      <c r="I46" s="55"/>
      <c r="J46" s="50" t="s">
        <v>46</v>
      </c>
      <c r="K46" s="39">
        <v>4.4907407407407401E-4</v>
      </c>
      <c r="L46" s="16">
        <v>40</v>
      </c>
      <c r="M46" s="55"/>
      <c r="N46" s="111">
        <v>21</v>
      </c>
      <c r="O46" s="77">
        <v>51</v>
      </c>
      <c r="P46" s="77">
        <v>42</v>
      </c>
      <c r="Q46" s="77">
        <v>41</v>
      </c>
      <c r="R46" s="77">
        <v>48</v>
      </c>
      <c r="S46" s="77">
        <v>43</v>
      </c>
      <c r="T46" s="101">
        <v>49</v>
      </c>
    </row>
    <row r="47" spans="1:20" ht="15.75" thickBot="1" x14ac:dyDescent="0.25">
      <c r="B47" s="51" t="s">
        <v>157</v>
      </c>
      <c r="C47" s="51" t="s">
        <v>150</v>
      </c>
      <c r="D47" s="51" t="s">
        <v>67</v>
      </c>
      <c r="E47" s="53" t="s">
        <v>158</v>
      </c>
      <c r="F47" s="50" t="s">
        <v>45</v>
      </c>
      <c r="G47" s="39">
        <v>5.2893518518518524E-4</v>
      </c>
      <c r="H47" s="225">
        <v>41</v>
      </c>
      <c r="I47" s="55"/>
      <c r="J47" s="50" t="s">
        <v>46</v>
      </c>
      <c r="K47" s="39">
        <v>4.4675925925925921E-4</v>
      </c>
      <c r="L47" s="16">
        <v>40</v>
      </c>
      <c r="M47" s="55"/>
      <c r="N47" s="102"/>
      <c r="O47" s="84"/>
      <c r="P47" s="84"/>
      <c r="Q47" s="84"/>
      <c r="R47" s="84"/>
      <c r="S47" s="84"/>
      <c r="T47" s="85"/>
    </row>
    <row r="48" spans="1:20" ht="15" x14ac:dyDescent="0.2">
      <c r="B48" s="51" t="s">
        <v>186</v>
      </c>
      <c r="C48" s="51" t="s">
        <v>187</v>
      </c>
      <c r="D48" s="51" t="s">
        <v>67</v>
      </c>
      <c r="E48" s="53" t="s">
        <v>68</v>
      </c>
      <c r="F48" s="50" t="s">
        <v>45</v>
      </c>
      <c r="G48" s="39">
        <v>5.7523148148148147E-4</v>
      </c>
      <c r="H48" s="16">
        <v>37</v>
      </c>
      <c r="I48" s="55"/>
      <c r="J48" s="50" t="s">
        <v>46</v>
      </c>
      <c r="K48" s="39">
        <v>4.5833333333333338E-4</v>
      </c>
      <c r="L48" s="16">
        <v>39</v>
      </c>
      <c r="M48" s="55"/>
      <c r="N48" s="103"/>
      <c r="O48" s="87"/>
      <c r="P48" s="273">
        <f>SUM(N46:T46)</f>
        <v>295</v>
      </c>
      <c r="Q48" s="274"/>
      <c r="R48" s="87"/>
      <c r="S48" s="87"/>
      <c r="T48" s="88"/>
    </row>
    <row r="49" spans="2:20" ht="15" x14ac:dyDescent="0.2">
      <c r="B49" s="51" t="s">
        <v>297</v>
      </c>
      <c r="C49" s="51" t="s">
        <v>287</v>
      </c>
      <c r="D49" s="51" t="s">
        <v>43</v>
      </c>
      <c r="E49" s="53" t="s">
        <v>298</v>
      </c>
      <c r="F49" s="50" t="s">
        <v>69</v>
      </c>
      <c r="G49" s="39">
        <v>4.9305555555555561E-4</v>
      </c>
      <c r="H49" s="16">
        <v>21</v>
      </c>
      <c r="I49" s="55"/>
      <c r="J49" s="50" t="s">
        <v>57</v>
      </c>
      <c r="K49" s="39">
        <v>5.9143518518518518E-4</v>
      </c>
      <c r="L49" s="225">
        <v>43</v>
      </c>
      <c r="M49" s="55"/>
      <c r="N49" s="103"/>
      <c r="O49" s="87"/>
      <c r="P49" s="275"/>
      <c r="Q49" s="276"/>
      <c r="R49" s="87"/>
      <c r="S49" s="87"/>
      <c r="T49" s="88"/>
    </row>
    <row r="50" spans="2:20" ht="15.75" thickBot="1" x14ac:dyDescent="0.25">
      <c r="B50" s="51" t="s">
        <v>324</v>
      </c>
      <c r="C50" s="51" t="s">
        <v>325</v>
      </c>
      <c r="D50" s="51" t="s">
        <v>43</v>
      </c>
      <c r="E50" s="53" t="s">
        <v>326</v>
      </c>
      <c r="F50" s="50" t="s">
        <v>46</v>
      </c>
      <c r="G50" s="39">
        <v>4.0856481481481478E-4</v>
      </c>
      <c r="H50" s="225">
        <v>51</v>
      </c>
      <c r="I50" s="55"/>
      <c r="J50" s="50" t="s">
        <v>45</v>
      </c>
      <c r="K50" s="37">
        <v>5.1967592592592593E-4</v>
      </c>
      <c r="L50" s="225">
        <v>48</v>
      </c>
      <c r="M50" s="55"/>
      <c r="N50" s="103"/>
      <c r="O50" s="87"/>
      <c r="P50" s="277"/>
      <c r="Q50" s="278"/>
      <c r="R50" s="87"/>
      <c r="S50" s="87"/>
      <c r="T50" s="88"/>
    </row>
    <row r="51" spans="2:20" ht="15" x14ac:dyDescent="0.2">
      <c r="B51" s="51" t="s">
        <v>345</v>
      </c>
      <c r="C51" s="51" t="s">
        <v>1047</v>
      </c>
      <c r="D51" s="51" t="s">
        <v>76</v>
      </c>
      <c r="E51" s="53" t="s">
        <v>348</v>
      </c>
      <c r="F51" s="50" t="s">
        <v>94</v>
      </c>
      <c r="G51" s="39">
        <v>5.2199074074074073E-4</v>
      </c>
      <c r="H51" s="225">
        <v>42</v>
      </c>
      <c r="I51" s="55">
        <v>37</v>
      </c>
      <c r="J51" s="50" t="s">
        <v>46</v>
      </c>
      <c r="K51" s="39">
        <v>4.1435185185185178E-4</v>
      </c>
      <c r="L51" s="16">
        <v>43</v>
      </c>
      <c r="M51" s="55"/>
      <c r="N51" s="103"/>
      <c r="O51" s="87"/>
      <c r="P51" s="87"/>
      <c r="Q51" s="87"/>
      <c r="R51" s="87"/>
      <c r="S51" s="87"/>
      <c r="T51" s="88"/>
    </row>
    <row r="52" spans="2:20" ht="15.75" thickBot="1" x14ac:dyDescent="0.25">
      <c r="B52" s="112"/>
      <c r="C52" s="113"/>
      <c r="D52" s="107"/>
      <c r="E52" s="108"/>
      <c r="F52" s="100"/>
      <c r="G52" s="71"/>
      <c r="H52" s="100"/>
      <c r="I52" s="100"/>
      <c r="J52" s="220" t="s">
        <v>1066</v>
      </c>
      <c r="K52" s="221">
        <v>1.7604166666666669E-3</v>
      </c>
      <c r="L52" s="200">
        <f>IF(K52&gt;0,INDEX(PTS,MATCH(K52,_4x50_NL_G,-1)),"")</f>
        <v>49</v>
      </c>
      <c r="M52" s="100"/>
      <c r="N52" s="110"/>
      <c r="O52" s="96"/>
      <c r="P52" s="96"/>
      <c r="Q52" s="96"/>
      <c r="R52" s="96"/>
      <c r="S52" s="96"/>
      <c r="T52" s="97"/>
    </row>
    <row r="54" spans="2:20" ht="15" x14ac:dyDescent="0.25">
      <c r="B54" s="140" t="s">
        <v>718</v>
      </c>
      <c r="E54" s="124">
        <v>29</v>
      </c>
      <c r="F54" s="134" t="s">
        <v>89</v>
      </c>
    </row>
    <row r="55" spans="2:20" ht="13.5" thickBot="1" x14ac:dyDescent="0.25">
      <c r="B55" s="68" t="s">
        <v>11</v>
      </c>
      <c r="C55" s="68" t="s">
        <v>544</v>
      </c>
      <c r="D55" s="75" t="s">
        <v>13</v>
      </c>
      <c r="E55" s="72" t="s">
        <v>545</v>
      </c>
      <c r="F55" s="72" t="s">
        <v>546</v>
      </c>
      <c r="G55" s="73" t="s">
        <v>14</v>
      </c>
      <c r="H55" s="179" t="s">
        <v>32</v>
      </c>
      <c r="I55" s="179" t="s">
        <v>33</v>
      </c>
      <c r="J55" s="72" t="s">
        <v>547</v>
      </c>
      <c r="K55" s="73" t="s">
        <v>14</v>
      </c>
      <c r="L55" s="179" t="s">
        <v>32</v>
      </c>
      <c r="M55" s="179" t="s">
        <v>33</v>
      </c>
      <c r="N55" s="74" t="s">
        <v>548</v>
      </c>
      <c r="O55" s="74" t="s">
        <v>549</v>
      </c>
      <c r="P55" s="74" t="s">
        <v>550</v>
      </c>
      <c r="Q55" s="74" t="s">
        <v>551</v>
      </c>
      <c r="R55" s="74" t="s">
        <v>550</v>
      </c>
      <c r="S55" s="74" t="s">
        <v>551</v>
      </c>
      <c r="T55" s="74" t="s">
        <v>552</v>
      </c>
    </row>
    <row r="56" spans="2:20" ht="15.75" thickBot="1" x14ac:dyDescent="0.25">
      <c r="B56" s="51" t="s">
        <v>134</v>
      </c>
      <c r="C56" s="51" t="s">
        <v>135</v>
      </c>
      <c r="D56" s="51" t="s">
        <v>67</v>
      </c>
      <c r="E56" s="53" t="s">
        <v>136</v>
      </c>
      <c r="F56" s="54" t="s">
        <v>45</v>
      </c>
      <c r="G56" s="141"/>
      <c r="H56" s="142" t="s">
        <v>719</v>
      </c>
      <c r="I56" s="142"/>
      <c r="J56" s="54" t="s">
        <v>46</v>
      </c>
      <c r="K56" s="51"/>
      <c r="L56" s="51"/>
      <c r="M56" s="143"/>
      <c r="N56" s="111"/>
      <c r="O56" s="77"/>
      <c r="P56" s="77"/>
      <c r="Q56" s="77"/>
      <c r="R56" s="77"/>
      <c r="S56" s="77"/>
      <c r="T56" s="101"/>
    </row>
    <row r="57" spans="2:20" ht="13.5" thickBot="1" x14ac:dyDescent="0.25">
      <c r="B57" s="51" t="s">
        <v>225</v>
      </c>
      <c r="C57" s="51" t="s">
        <v>226</v>
      </c>
      <c r="D57" s="51" t="s">
        <v>43</v>
      </c>
      <c r="E57" s="53" t="s">
        <v>227</v>
      </c>
      <c r="F57" s="54" t="s">
        <v>69</v>
      </c>
      <c r="G57" s="144"/>
      <c r="H57" s="145" t="s">
        <v>719</v>
      </c>
      <c r="I57" s="145"/>
      <c r="J57" s="54" t="s">
        <v>94</v>
      </c>
      <c r="K57" s="144"/>
      <c r="L57" s="145" t="s">
        <v>719</v>
      </c>
      <c r="M57" s="146"/>
      <c r="N57" s="102"/>
      <c r="O57" s="84"/>
      <c r="P57" s="84"/>
      <c r="Q57" s="84"/>
      <c r="R57" s="84"/>
      <c r="S57" s="84"/>
      <c r="T57" s="85"/>
    </row>
    <row r="58" spans="2:20" ht="15" x14ac:dyDescent="0.2">
      <c r="B58" s="51" t="s">
        <v>272</v>
      </c>
      <c r="C58" s="51" t="s">
        <v>273</v>
      </c>
      <c r="D58" s="51" t="s">
        <v>67</v>
      </c>
      <c r="E58" s="53" t="s">
        <v>274</v>
      </c>
      <c r="F58" s="54" t="s">
        <v>57</v>
      </c>
      <c r="G58" s="141"/>
      <c r="H58" s="142" t="s">
        <v>719</v>
      </c>
      <c r="I58" s="142"/>
      <c r="J58" s="54" t="s">
        <v>46</v>
      </c>
      <c r="K58" s="141"/>
      <c r="L58" s="142" t="s">
        <v>719</v>
      </c>
      <c r="M58" s="147"/>
      <c r="N58" s="103"/>
      <c r="O58" s="87"/>
      <c r="P58" s="273">
        <f>SUM(N56:T56)</f>
        <v>0</v>
      </c>
      <c r="Q58" s="274"/>
      <c r="R58" s="87"/>
      <c r="S58" s="87"/>
      <c r="T58" s="88"/>
    </row>
    <row r="59" spans="2:20" x14ac:dyDescent="0.2">
      <c r="B59" s="51" t="s">
        <v>470</v>
      </c>
      <c r="C59" s="51" t="s">
        <v>471</v>
      </c>
      <c r="D59" s="51" t="s">
        <v>43</v>
      </c>
      <c r="E59" s="53" t="s">
        <v>472</v>
      </c>
      <c r="F59" s="54" t="s">
        <v>46</v>
      </c>
      <c r="G59" s="144"/>
      <c r="H59" s="145" t="s">
        <v>719</v>
      </c>
      <c r="I59" s="145"/>
      <c r="J59" s="54" t="s">
        <v>57</v>
      </c>
      <c r="K59" s="144"/>
      <c r="L59" s="145" t="s">
        <v>719</v>
      </c>
      <c r="M59" s="146"/>
      <c r="N59" s="103"/>
      <c r="O59" s="87"/>
      <c r="P59" s="275"/>
      <c r="Q59" s="276"/>
      <c r="R59" s="87"/>
      <c r="S59" s="87"/>
      <c r="T59" s="88"/>
    </row>
    <row r="60" spans="2:20" ht="13.5" thickBot="1" x14ac:dyDescent="0.25">
      <c r="B60" s="148"/>
      <c r="C60" s="148"/>
      <c r="D60" s="149"/>
      <c r="E60" s="150"/>
      <c r="F60" s="150"/>
      <c r="G60" s="151"/>
      <c r="H60" s="150"/>
      <c r="I60" s="150"/>
      <c r="J60" s="150"/>
      <c r="K60" s="151"/>
      <c r="L60" s="150"/>
      <c r="M60" s="152"/>
      <c r="N60" s="103"/>
      <c r="O60" s="87"/>
      <c r="P60" s="277"/>
      <c r="Q60" s="278"/>
      <c r="R60" s="87"/>
      <c r="S60" s="87"/>
      <c r="T60" s="88"/>
    </row>
    <row r="61" spans="2:20" ht="13.5" thickBot="1" x14ac:dyDescent="0.25">
      <c r="B61" s="112"/>
      <c r="C61" s="113"/>
      <c r="N61" s="103"/>
      <c r="O61" s="87"/>
      <c r="P61" s="87"/>
      <c r="Q61" s="87"/>
      <c r="R61" s="87"/>
      <c r="S61" s="87"/>
      <c r="T61" s="88"/>
    </row>
    <row r="62" spans="2:20" ht="13.5" thickBot="1" x14ac:dyDescent="0.25">
      <c r="N62" s="110"/>
      <c r="O62" s="96"/>
      <c r="P62" s="96"/>
      <c r="Q62" s="96"/>
      <c r="R62" s="96"/>
      <c r="S62" s="96"/>
      <c r="T62" s="97"/>
    </row>
  </sheetData>
  <mergeCells count="6">
    <mergeCell ref="P58:Q60"/>
    <mergeCell ref="P8:Q10"/>
    <mergeCell ref="P18:Q20"/>
    <mergeCell ref="P28:Q30"/>
    <mergeCell ref="P38:Q40"/>
    <mergeCell ref="P48:Q50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33"/>
  <sheetViews>
    <sheetView workbookViewId="0">
      <selection activeCell="G4" sqref="G4:L4"/>
    </sheetView>
  </sheetViews>
  <sheetFormatPr baseColWidth="10" defaultColWidth="10.6640625" defaultRowHeight="12.75" x14ac:dyDescent="0.2"/>
  <cols>
    <col min="1" max="1" width="4.1640625" style="133" customWidth="1"/>
    <col min="2" max="2" width="13" style="134" customWidth="1"/>
    <col min="3" max="3" width="10.6640625" style="134" customWidth="1"/>
    <col min="4" max="4" width="5.6640625" style="135" customWidth="1"/>
    <col min="5" max="5" width="7.5" style="124" customWidth="1"/>
    <col min="6" max="6" width="10.6640625" style="124"/>
    <col min="7" max="7" width="10" style="137" customWidth="1"/>
    <col min="8" max="8" width="10" style="124" customWidth="1"/>
    <col min="9" max="9" width="7.83203125" style="124" customWidth="1"/>
    <col min="10" max="10" width="10.6640625" style="124"/>
    <col min="11" max="11" width="10.6640625" style="137"/>
    <col min="12" max="12" width="9.83203125" style="124" customWidth="1"/>
    <col min="13" max="13" width="7.83203125" style="124" customWidth="1"/>
    <col min="14" max="14" width="5.5" style="124" customWidth="1"/>
    <col min="15" max="20" width="5.5" style="127" customWidth="1"/>
    <col min="21" max="21" width="10.1640625" style="127" customWidth="1"/>
    <col min="22" max="16384" width="10.6640625" style="127"/>
  </cols>
  <sheetData>
    <row r="1" spans="1:20" s="158" customFormat="1" ht="18.75" x14ac:dyDescent="0.3">
      <c r="A1" s="153"/>
      <c r="B1" s="154"/>
      <c r="C1" s="154" t="s">
        <v>720</v>
      </c>
      <c r="D1" s="155"/>
      <c r="E1" s="136"/>
      <c r="F1" s="136"/>
      <c r="G1" s="156"/>
      <c r="H1" s="157" t="s">
        <v>721</v>
      </c>
      <c r="I1" s="136"/>
      <c r="J1" s="136"/>
      <c r="K1" s="156"/>
      <c r="L1" s="136"/>
      <c r="M1" s="136"/>
      <c r="N1" s="136"/>
    </row>
    <row r="2" spans="1:20" s="158" customFormat="1" ht="18.75" x14ac:dyDescent="0.3">
      <c r="A2" s="153"/>
      <c r="B2" s="154"/>
      <c r="C2" s="154"/>
      <c r="D2" s="155"/>
      <c r="E2" s="136"/>
      <c r="F2" s="136"/>
      <c r="G2" s="156"/>
      <c r="H2" s="136"/>
      <c r="I2" s="136"/>
      <c r="J2" s="136"/>
      <c r="K2" s="156"/>
      <c r="L2" s="136"/>
      <c r="M2" s="136"/>
      <c r="N2" s="136"/>
    </row>
    <row r="3" spans="1:20" x14ac:dyDescent="0.2">
      <c r="B3" s="159" t="s">
        <v>51</v>
      </c>
      <c r="E3" s="70" t="s">
        <v>60</v>
      </c>
      <c r="F3" s="70" t="s">
        <v>61</v>
      </c>
      <c r="G3" s="160"/>
    </row>
    <row r="4" spans="1:20" s="74" customFormat="1" ht="13.5" thickBot="1" x14ac:dyDescent="0.25">
      <c r="A4" s="68"/>
      <c r="B4" s="68" t="s">
        <v>11</v>
      </c>
      <c r="C4" s="68" t="s">
        <v>544</v>
      </c>
      <c r="D4" s="75" t="s">
        <v>545</v>
      </c>
      <c r="E4" s="72" t="s">
        <v>13</v>
      </c>
      <c r="F4" s="72" t="s">
        <v>546</v>
      </c>
      <c r="G4" s="73" t="s">
        <v>14</v>
      </c>
      <c r="H4" s="179" t="s">
        <v>32</v>
      </c>
      <c r="I4" s="179" t="s">
        <v>33</v>
      </c>
      <c r="J4" s="72" t="s">
        <v>547</v>
      </c>
      <c r="K4" s="73" t="s">
        <v>14</v>
      </c>
      <c r="L4" s="179" t="s">
        <v>32</v>
      </c>
      <c r="M4" s="179" t="s">
        <v>33</v>
      </c>
      <c r="N4" s="74" t="s">
        <v>548</v>
      </c>
      <c r="O4" s="74" t="s">
        <v>549</v>
      </c>
      <c r="P4" s="74" t="s">
        <v>550</v>
      </c>
      <c r="Q4" s="74" t="s">
        <v>551</v>
      </c>
      <c r="R4" s="74" t="s">
        <v>550</v>
      </c>
      <c r="S4" s="74" t="s">
        <v>551</v>
      </c>
      <c r="T4" s="74" t="s">
        <v>552</v>
      </c>
    </row>
    <row r="5" spans="1:20" s="74" customFormat="1" ht="15.75" thickBot="1" x14ac:dyDescent="0.25">
      <c r="A5" s="68"/>
      <c r="B5" s="51" t="s">
        <v>53</v>
      </c>
      <c r="C5" s="51" t="s">
        <v>54</v>
      </c>
      <c r="D5" s="51" t="s">
        <v>55</v>
      </c>
      <c r="E5" s="53" t="s">
        <v>56</v>
      </c>
      <c r="F5" s="50" t="s">
        <v>57</v>
      </c>
      <c r="G5" s="39">
        <v>6.2037037037037041E-4</v>
      </c>
      <c r="H5" s="225">
        <v>41</v>
      </c>
      <c r="I5" s="55"/>
      <c r="J5" s="50" t="s">
        <v>46</v>
      </c>
      <c r="K5" s="39">
        <v>5.7407407407407407E-4</v>
      </c>
      <c r="L5" s="16">
        <v>37</v>
      </c>
      <c r="M5" s="55"/>
      <c r="N5" s="111">
        <v>31</v>
      </c>
      <c r="O5" s="77">
        <v>54</v>
      </c>
      <c r="P5" s="77">
        <v>43</v>
      </c>
      <c r="Q5" s="77">
        <v>41</v>
      </c>
      <c r="R5" s="77">
        <v>52</v>
      </c>
      <c r="S5" s="77">
        <v>49</v>
      </c>
      <c r="T5" s="101">
        <v>53</v>
      </c>
    </row>
    <row r="6" spans="1:20" s="74" customFormat="1" ht="15.75" thickBot="1" x14ac:dyDescent="0.25">
      <c r="A6" s="68"/>
      <c r="B6" s="51" t="s">
        <v>260</v>
      </c>
      <c r="C6" s="51" t="s">
        <v>261</v>
      </c>
      <c r="D6" s="51" t="s">
        <v>55</v>
      </c>
      <c r="E6" s="53" t="s">
        <v>262</v>
      </c>
      <c r="F6" s="50" t="s">
        <v>69</v>
      </c>
      <c r="G6" s="39">
        <v>5.2199074074074073E-4</v>
      </c>
      <c r="H6" s="16">
        <v>17</v>
      </c>
      <c r="I6" s="55"/>
      <c r="J6" s="50" t="s">
        <v>45</v>
      </c>
      <c r="K6" s="37">
        <v>5.7986111111111118E-4</v>
      </c>
      <c r="L6" s="16">
        <v>42</v>
      </c>
      <c r="M6" s="55"/>
      <c r="N6" s="102"/>
      <c r="O6" s="84"/>
      <c r="P6" s="84"/>
      <c r="Q6" s="84"/>
      <c r="R6" s="84"/>
      <c r="S6" s="84"/>
      <c r="T6" s="85"/>
    </row>
    <row r="7" spans="1:20" s="74" customFormat="1" ht="15" x14ac:dyDescent="0.2">
      <c r="A7" s="68"/>
      <c r="B7" s="51" t="s">
        <v>276</v>
      </c>
      <c r="C7" s="51" t="s">
        <v>277</v>
      </c>
      <c r="D7" s="51" t="s">
        <v>76</v>
      </c>
      <c r="E7" s="53" t="s">
        <v>278</v>
      </c>
      <c r="F7" s="50" t="s">
        <v>69</v>
      </c>
      <c r="G7" s="39">
        <v>4.7685185185185195E-4</v>
      </c>
      <c r="H7" s="16">
        <v>17</v>
      </c>
      <c r="I7" s="55"/>
      <c r="J7" s="50" t="s">
        <v>46</v>
      </c>
      <c r="K7" s="39">
        <v>4.7453703703703704E-4</v>
      </c>
      <c r="L7" s="16">
        <v>38</v>
      </c>
      <c r="M7" s="55"/>
      <c r="N7" s="103"/>
      <c r="O7" s="87"/>
      <c r="P7" s="273">
        <f>SUM(N5:T5)</f>
        <v>323</v>
      </c>
      <c r="Q7" s="274"/>
      <c r="R7" s="87"/>
      <c r="S7" s="87"/>
      <c r="T7" s="88"/>
    </row>
    <row r="8" spans="1:20" s="74" customFormat="1" ht="15" x14ac:dyDescent="0.2">
      <c r="A8" s="68"/>
      <c r="B8" s="51" t="s">
        <v>311</v>
      </c>
      <c r="C8" s="51" t="s">
        <v>150</v>
      </c>
      <c r="D8" s="51" t="s">
        <v>76</v>
      </c>
      <c r="E8" s="53" t="s">
        <v>230</v>
      </c>
      <c r="F8" s="50" t="s">
        <v>46</v>
      </c>
      <c r="G8" s="39">
        <v>4.1087962962962958E-4</v>
      </c>
      <c r="H8" s="225">
        <v>43</v>
      </c>
      <c r="I8" s="55"/>
      <c r="J8" s="50" t="s">
        <v>45</v>
      </c>
      <c r="K8" s="39">
        <v>5.5324074074074075E-4</v>
      </c>
      <c r="L8" s="16">
        <v>39</v>
      </c>
      <c r="M8" s="55"/>
      <c r="N8" s="103"/>
      <c r="O8" s="87"/>
      <c r="P8" s="275"/>
      <c r="Q8" s="276"/>
      <c r="R8" s="87"/>
      <c r="S8" s="87"/>
      <c r="T8" s="88"/>
    </row>
    <row r="9" spans="1:20" s="74" customFormat="1" ht="15.75" thickBot="1" x14ac:dyDescent="0.25">
      <c r="A9" s="68"/>
      <c r="B9" s="51" t="s">
        <v>397</v>
      </c>
      <c r="C9" s="51" t="s">
        <v>398</v>
      </c>
      <c r="D9" s="51" t="s">
        <v>55</v>
      </c>
      <c r="E9" s="53" t="s">
        <v>399</v>
      </c>
      <c r="F9" s="50" t="s">
        <v>45</v>
      </c>
      <c r="G9" s="37">
        <v>4.4560185185185192E-4</v>
      </c>
      <c r="H9" s="225">
        <v>54</v>
      </c>
      <c r="I9" s="55"/>
      <c r="J9" s="50" t="s">
        <v>57</v>
      </c>
      <c r="K9" s="39">
        <v>4.8726851851851855E-4</v>
      </c>
      <c r="L9" s="225">
        <v>52</v>
      </c>
      <c r="M9" s="55"/>
      <c r="N9" s="103"/>
      <c r="O9" s="87"/>
      <c r="P9" s="277"/>
      <c r="Q9" s="278"/>
      <c r="R9" s="87"/>
      <c r="S9" s="87"/>
      <c r="T9" s="88"/>
    </row>
    <row r="10" spans="1:20" s="74" customFormat="1" ht="15" x14ac:dyDescent="0.2">
      <c r="A10" s="68"/>
      <c r="B10" s="51" t="s">
        <v>527</v>
      </c>
      <c r="C10" s="51" t="s">
        <v>405</v>
      </c>
      <c r="D10" s="51" t="s">
        <v>76</v>
      </c>
      <c r="E10" s="53" t="s">
        <v>528</v>
      </c>
      <c r="F10" s="50" t="s">
        <v>69</v>
      </c>
      <c r="G10" s="39">
        <v>4.0277777777777773E-4</v>
      </c>
      <c r="H10" s="16">
        <v>31</v>
      </c>
      <c r="I10" s="55"/>
      <c r="J10" s="50" t="s">
        <v>46</v>
      </c>
      <c r="K10" s="39">
        <v>3.6805555555555555E-4</v>
      </c>
      <c r="L10" s="225">
        <v>49</v>
      </c>
      <c r="M10" s="55"/>
      <c r="N10" s="103"/>
      <c r="O10" s="87"/>
      <c r="P10" s="87"/>
      <c r="Q10" s="87"/>
      <c r="R10" s="87"/>
      <c r="S10" s="87"/>
      <c r="T10" s="88"/>
    </row>
    <row r="11" spans="1:20" s="74" customFormat="1" ht="15.75" thickBot="1" x14ac:dyDescent="0.25">
      <c r="A11" s="68" t="s">
        <v>565</v>
      </c>
      <c r="B11" s="112"/>
      <c r="C11" s="113"/>
      <c r="D11" s="107"/>
      <c r="E11" s="108"/>
      <c r="F11" s="100"/>
      <c r="G11" s="71"/>
      <c r="H11" s="100"/>
      <c r="I11" s="100"/>
      <c r="J11" s="220" t="s">
        <v>1066</v>
      </c>
      <c r="K11" s="221">
        <v>1.6018518518518517E-3</v>
      </c>
      <c r="L11" s="200">
        <f>IF(K11&gt;0,INDEX(PTS,MATCH(K11,_4x50_NL_G,-1)),"")</f>
        <v>53</v>
      </c>
      <c r="M11" s="100"/>
      <c r="N11" s="110"/>
      <c r="O11" s="96"/>
      <c r="P11" s="96"/>
      <c r="Q11" s="96"/>
      <c r="R11" s="96"/>
      <c r="S11" s="96"/>
      <c r="T11" s="97"/>
    </row>
    <row r="12" spans="1:20" ht="15" x14ac:dyDescent="0.25">
      <c r="A12" s="124"/>
      <c r="B12" s="129"/>
      <c r="C12" s="130"/>
      <c r="D12" s="131"/>
      <c r="E12" s="122"/>
      <c r="O12" s="124"/>
    </row>
    <row r="13" spans="1:20" ht="15" x14ac:dyDescent="0.25">
      <c r="A13" s="124"/>
      <c r="B13" s="161" t="s">
        <v>96</v>
      </c>
      <c r="C13" s="130"/>
      <c r="D13" s="131"/>
      <c r="E13" s="70" t="s">
        <v>101</v>
      </c>
      <c r="F13" s="70" t="s">
        <v>102</v>
      </c>
      <c r="G13" s="162"/>
      <c r="H13" s="162"/>
      <c r="O13" s="124"/>
    </row>
    <row r="14" spans="1:20" s="74" customFormat="1" ht="13.5" thickBot="1" x14ac:dyDescent="0.25">
      <c r="A14" s="68"/>
      <c r="B14" s="68" t="s">
        <v>11</v>
      </c>
      <c r="C14" s="68" t="s">
        <v>544</v>
      </c>
      <c r="D14" s="75" t="s">
        <v>545</v>
      </c>
      <c r="E14" s="72" t="s">
        <v>13</v>
      </c>
      <c r="F14" s="72" t="s">
        <v>546</v>
      </c>
      <c r="G14" s="73" t="s">
        <v>14</v>
      </c>
      <c r="H14" s="179" t="s">
        <v>32</v>
      </c>
      <c r="I14" s="179" t="s">
        <v>33</v>
      </c>
      <c r="J14" s="72" t="s">
        <v>547</v>
      </c>
      <c r="K14" s="73" t="s">
        <v>14</v>
      </c>
      <c r="L14" s="179" t="s">
        <v>32</v>
      </c>
      <c r="M14" s="179" t="s">
        <v>33</v>
      </c>
      <c r="N14" s="74" t="s">
        <v>548</v>
      </c>
      <c r="O14" s="74" t="s">
        <v>549</v>
      </c>
      <c r="P14" s="74" t="s">
        <v>550</v>
      </c>
      <c r="Q14" s="74" t="s">
        <v>551</v>
      </c>
      <c r="R14" s="74" t="s">
        <v>550</v>
      </c>
      <c r="S14" s="74" t="s">
        <v>551</v>
      </c>
      <c r="T14" s="74" t="s">
        <v>552</v>
      </c>
    </row>
    <row r="15" spans="1:20" s="74" customFormat="1" ht="15.75" thickBot="1" x14ac:dyDescent="0.25">
      <c r="A15" s="68"/>
      <c r="B15" s="51" t="s">
        <v>97</v>
      </c>
      <c r="C15" s="51" t="s">
        <v>98</v>
      </c>
      <c r="D15" s="51" t="s">
        <v>55</v>
      </c>
      <c r="E15" s="53" t="s">
        <v>99</v>
      </c>
      <c r="F15" s="50" t="s">
        <v>45</v>
      </c>
      <c r="G15" s="37">
        <v>4.9884259259259261E-4</v>
      </c>
      <c r="H15" s="225">
        <v>49</v>
      </c>
      <c r="I15" s="55"/>
      <c r="J15" s="50" t="s">
        <v>46</v>
      </c>
      <c r="K15" s="39">
        <v>4.236111111111111E-4</v>
      </c>
      <c r="L15" s="225">
        <v>50</v>
      </c>
      <c r="M15" s="55"/>
      <c r="N15" s="111">
        <v>54</v>
      </c>
      <c r="O15" s="77">
        <v>49</v>
      </c>
      <c r="P15" s="77">
        <v>49</v>
      </c>
      <c r="Q15" s="77">
        <v>48</v>
      </c>
      <c r="R15" s="77">
        <v>60</v>
      </c>
      <c r="S15" s="77">
        <v>50</v>
      </c>
      <c r="T15" s="101">
        <v>53</v>
      </c>
    </row>
    <row r="16" spans="1:20" s="74" customFormat="1" ht="15.75" thickBot="1" x14ac:dyDescent="0.25">
      <c r="A16" s="68"/>
      <c r="B16" s="51" t="s">
        <v>138</v>
      </c>
      <c r="C16" s="51" t="s">
        <v>139</v>
      </c>
      <c r="D16" s="51" t="s">
        <v>76</v>
      </c>
      <c r="E16" s="53" t="s">
        <v>140</v>
      </c>
      <c r="F16" s="50" t="s">
        <v>57</v>
      </c>
      <c r="G16" s="39">
        <v>5.9374999999999999E-4</v>
      </c>
      <c r="H16" s="16">
        <v>36</v>
      </c>
      <c r="I16" s="55"/>
      <c r="J16" s="50" t="s">
        <v>46</v>
      </c>
      <c r="K16" s="39">
        <v>5.3009259259259253E-4</v>
      </c>
      <c r="L16" s="16">
        <v>33</v>
      </c>
      <c r="M16" s="55"/>
      <c r="N16" s="102"/>
      <c r="O16" s="84"/>
      <c r="P16" s="84"/>
      <c r="Q16" s="84"/>
      <c r="R16" s="84"/>
      <c r="S16" s="84"/>
      <c r="T16" s="85"/>
    </row>
    <row r="17" spans="1:20" s="74" customFormat="1" ht="15" x14ac:dyDescent="0.2">
      <c r="A17" s="68"/>
      <c r="B17" s="51" t="s">
        <v>264</v>
      </c>
      <c r="C17" s="51" t="s">
        <v>265</v>
      </c>
      <c r="D17" s="51" t="s">
        <v>55</v>
      </c>
      <c r="E17" s="53" t="s">
        <v>266</v>
      </c>
      <c r="F17" s="50" t="s">
        <v>46</v>
      </c>
      <c r="G17" s="39">
        <v>4.4212962962962961E-4</v>
      </c>
      <c r="H17" s="225">
        <v>48</v>
      </c>
      <c r="I17" s="55"/>
      <c r="J17" s="50" t="s">
        <v>94</v>
      </c>
      <c r="K17" s="39">
        <v>5.4861111111111104E-4</v>
      </c>
      <c r="L17" s="16">
        <v>47</v>
      </c>
      <c r="M17" s="55"/>
      <c r="N17" s="103"/>
      <c r="O17" s="87"/>
      <c r="P17" s="273">
        <f>SUM(N15:T15)</f>
        <v>363</v>
      </c>
      <c r="Q17" s="274"/>
      <c r="R17" s="87"/>
      <c r="S17" s="87"/>
      <c r="T17" s="88"/>
    </row>
    <row r="18" spans="1:20" s="74" customFormat="1" ht="15" x14ac:dyDescent="0.2">
      <c r="A18" s="68"/>
      <c r="B18" s="51" t="s">
        <v>290</v>
      </c>
      <c r="C18" s="51" t="s">
        <v>237</v>
      </c>
      <c r="D18" s="51" t="s">
        <v>76</v>
      </c>
      <c r="E18" s="53" t="s">
        <v>291</v>
      </c>
      <c r="F18" s="50" t="s">
        <v>69</v>
      </c>
      <c r="G18" s="39">
        <v>3.0671296296296295E-4</v>
      </c>
      <c r="H18" s="16">
        <v>54</v>
      </c>
      <c r="I18" s="55"/>
      <c r="J18" s="50" t="s">
        <v>94</v>
      </c>
      <c r="K18" s="39">
        <v>3.3449074074074072E-4</v>
      </c>
      <c r="L18" s="225">
        <v>60</v>
      </c>
      <c r="M18" s="55"/>
      <c r="N18" s="103"/>
      <c r="O18" s="87"/>
      <c r="P18" s="275"/>
      <c r="Q18" s="276"/>
      <c r="R18" s="87"/>
      <c r="S18" s="87"/>
      <c r="T18" s="88"/>
    </row>
    <row r="19" spans="1:20" s="74" customFormat="1" ht="15.75" thickBot="1" x14ac:dyDescent="0.25">
      <c r="A19" s="68"/>
      <c r="B19" s="51" t="s">
        <v>406</v>
      </c>
      <c r="C19" s="51" t="s">
        <v>407</v>
      </c>
      <c r="D19" s="51" t="s">
        <v>55</v>
      </c>
      <c r="E19" s="53" t="s">
        <v>318</v>
      </c>
      <c r="F19" s="50" t="s">
        <v>94</v>
      </c>
      <c r="G19" s="39">
        <v>5.2777777777777773E-4</v>
      </c>
      <c r="H19" s="225">
        <v>49</v>
      </c>
      <c r="I19" s="55"/>
      <c r="J19" s="50" t="s">
        <v>46</v>
      </c>
      <c r="K19" s="39">
        <v>4.5486111111111102E-4</v>
      </c>
      <c r="L19" s="16">
        <v>47</v>
      </c>
      <c r="M19" s="55"/>
      <c r="N19" s="103"/>
      <c r="O19" s="87"/>
      <c r="P19" s="277"/>
      <c r="Q19" s="278"/>
      <c r="R19" s="87"/>
      <c r="S19" s="87"/>
      <c r="T19" s="88"/>
    </row>
    <row r="20" spans="1:20" s="74" customFormat="1" ht="13.5" thickBot="1" x14ac:dyDescent="0.25">
      <c r="A20" s="68"/>
      <c r="B20" s="89"/>
      <c r="C20" s="90"/>
      <c r="D20" s="91"/>
      <c r="E20" s="104"/>
      <c r="F20" s="120"/>
      <c r="G20" s="92"/>
      <c r="H20" s="95"/>
      <c r="I20" s="94"/>
      <c r="J20" s="89"/>
      <c r="K20" s="92"/>
      <c r="L20" s="95"/>
      <c r="M20" s="94"/>
      <c r="N20" s="103"/>
      <c r="O20" s="87"/>
      <c r="P20" s="87"/>
      <c r="Q20" s="87"/>
      <c r="R20" s="87"/>
      <c r="S20" s="87"/>
      <c r="T20" s="88"/>
    </row>
    <row r="21" spans="1:20" s="74" customFormat="1" ht="15.75" thickBot="1" x14ac:dyDescent="0.25">
      <c r="A21" s="68" t="s">
        <v>565</v>
      </c>
      <c r="B21" s="112"/>
      <c r="C21" s="113"/>
      <c r="D21" s="107"/>
      <c r="E21" s="108"/>
      <c r="F21" s="100"/>
      <c r="G21" s="71"/>
      <c r="H21" s="100"/>
      <c r="I21" s="100"/>
      <c r="J21" s="220" t="s">
        <v>1066</v>
      </c>
      <c r="K21" s="221">
        <v>1.6249999999999999E-3</v>
      </c>
      <c r="L21" s="200">
        <f>IF(K21&gt;0,INDEX(PTS,MATCH(K21,_4x50_NL_G,-1)),"")</f>
        <v>53</v>
      </c>
      <c r="M21" s="100"/>
      <c r="N21" s="110"/>
      <c r="O21" s="96"/>
      <c r="P21" s="96"/>
      <c r="Q21" s="96"/>
      <c r="R21" s="96"/>
      <c r="S21" s="96"/>
      <c r="T21" s="97"/>
    </row>
    <row r="22" spans="1:20" ht="15" x14ac:dyDescent="0.25">
      <c r="A22" s="124"/>
      <c r="B22" s="125"/>
      <c r="C22" s="122"/>
      <c r="D22" s="123"/>
      <c r="E22" s="122"/>
      <c r="O22" s="124"/>
    </row>
    <row r="23" spans="1:20" ht="15" x14ac:dyDescent="0.25">
      <c r="A23" s="124"/>
      <c r="B23" s="163" t="s">
        <v>124</v>
      </c>
      <c r="C23" s="122"/>
      <c r="D23" s="123"/>
      <c r="E23" s="70" t="s">
        <v>101</v>
      </c>
      <c r="F23" s="70" t="s">
        <v>102</v>
      </c>
      <c r="G23" s="162"/>
      <c r="H23" s="162"/>
      <c r="O23" s="124"/>
    </row>
    <row r="24" spans="1:20" s="74" customFormat="1" ht="13.5" thickBot="1" x14ac:dyDescent="0.25">
      <c r="A24" s="68"/>
      <c r="B24" s="68" t="s">
        <v>11</v>
      </c>
      <c r="C24" s="68" t="s">
        <v>544</v>
      </c>
      <c r="D24" s="75" t="s">
        <v>545</v>
      </c>
      <c r="E24" s="72" t="s">
        <v>13</v>
      </c>
      <c r="F24" s="72" t="s">
        <v>546</v>
      </c>
      <c r="G24" s="73" t="s">
        <v>14</v>
      </c>
      <c r="H24" s="179" t="s">
        <v>32</v>
      </c>
      <c r="I24" s="179" t="s">
        <v>33</v>
      </c>
      <c r="J24" s="72" t="s">
        <v>547</v>
      </c>
      <c r="K24" s="73" t="s">
        <v>14</v>
      </c>
      <c r="L24" s="179" t="s">
        <v>32</v>
      </c>
      <c r="M24" s="179" t="s">
        <v>33</v>
      </c>
      <c r="N24" s="74" t="s">
        <v>548</v>
      </c>
      <c r="O24" s="74" t="s">
        <v>549</v>
      </c>
      <c r="P24" s="74" t="s">
        <v>550</v>
      </c>
      <c r="Q24" s="74" t="s">
        <v>551</v>
      </c>
      <c r="R24" s="74" t="s">
        <v>550</v>
      </c>
      <c r="S24" s="74" t="s">
        <v>551</v>
      </c>
      <c r="T24" s="74" t="s">
        <v>552</v>
      </c>
    </row>
    <row r="25" spans="1:20" s="74" customFormat="1" ht="15.75" thickBot="1" x14ac:dyDescent="0.25">
      <c r="A25" s="68"/>
      <c r="B25" s="51" t="s">
        <v>164</v>
      </c>
      <c r="C25" s="51" t="s">
        <v>165</v>
      </c>
      <c r="D25" s="51" t="s">
        <v>55</v>
      </c>
      <c r="E25" s="53" t="s">
        <v>166</v>
      </c>
      <c r="F25" s="50" t="s">
        <v>46</v>
      </c>
      <c r="G25" s="39">
        <v>6.2037037037037041E-4</v>
      </c>
      <c r="H25" s="16">
        <v>33</v>
      </c>
      <c r="I25" s="55"/>
      <c r="J25" s="50" t="s">
        <v>57</v>
      </c>
      <c r="K25" s="39">
        <v>7.349537037037037E-4</v>
      </c>
      <c r="L25" s="16">
        <v>33</v>
      </c>
      <c r="M25" s="240"/>
      <c r="N25" s="111">
        <v>49</v>
      </c>
      <c r="O25" s="77">
        <v>50</v>
      </c>
      <c r="P25" s="77">
        <v>44</v>
      </c>
      <c r="Q25" s="77">
        <v>37</v>
      </c>
      <c r="R25" s="77">
        <v>54</v>
      </c>
      <c r="S25" s="77">
        <v>48</v>
      </c>
      <c r="T25" s="101">
        <v>50</v>
      </c>
    </row>
    <row r="26" spans="1:20" s="74" customFormat="1" ht="15.75" thickBot="1" x14ac:dyDescent="0.25">
      <c r="A26" s="68"/>
      <c r="B26" s="51" t="s">
        <v>317</v>
      </c>
      <c r="C26" s="51" t="s">
        <v>161</v>
      </c>
      <c r="D26" s="51" t="s">
        <v>76</v>
      </c>
      <c r="E26" s="53" t="s">
        <v>318</v>
      </c>
      <c r="F26" s="50" t="s">
        <v>46</v>
      </c>
      <c r="G26" s="39">
        <v>4.7685185185185195E-4</v>
      </c>
      <c r="H26" s="225">
        <v>37</v>
      </c>
      <c r="I26" s="55"/>
      <c r="J26" s="50" t="s">
        <v>57</v>
      </c>
      <c r="K26" s="39">
        <v>5.6944444444444447E-4</v>
      </c>
      <c r="L26" s="16">
        <v>38</v>
      </c>
      <c r="M26" s="240">
        <v>33</v>
      </c>
      <c r="N26" s="102"/>
      <c r="O26" s="84"/>
      <c r="P26" s="84"/>
      <c r="Q26" s="84"/>
      <c r="R26" s="84"/>
      <c r="S26" s="84"/>
      <c r="T26" s="85"/>
    </row>
    <row r="27" spans="1:20" s="74" customFormat="1" ht="15" x14ac:dyDescent="0.2">
      <c r="A27" s="68"/>
      <c r="B27" s="51" t="s">
        <v>463</v>
      </c>
      <c r="C27" s="51" t="s">
        <v>467</v>
      </c>
      <c r="D27" s="51" t="s">
        <v>55</v>
      </c>
      <c r="E27" s="53" t="s">
        <v>468</v>
      </c>
      <c r="F27" s="50" t="s">
        <v>57</v>
      </c>
      <c r="G27" s="39">
        <v>5.8101851851851858E-4</v>
      </c>
      <c r="H27" s="225">
        <v>44</v>
      </c>
      <c r="I27" s="55"/>
      <c r="J27" s="50" t="s">
        <v>46</v>
      </c>
      <c r="K27" s="39">
        <v>5.3587962962962953E-4</v>
      </c>
      <c r="L27" s="16">
        <v>40</v>
      </c>
      <c r="M27" s="240"/>
      <c r="N27" s="103"/>
      <c r="O27" s="87"/>
      <c r="P27" s="273">
        <f>SUM(N25:T25)</f>
        <v>332</v>
      </c>
      <c r="Q27" s="274"/>
      <c r="R27" s="87"/>
      <c r="S27" s="87"/>
      <c r="T27" s="88"/>
    </row>
    <row r="28" spans="1:20" s="74" customFormat="1" ht="15" x14ac:dyDescent="0.2">
      <c r="A28" s="68"/>
      <c r="B28" s="51" t="s">
        <v>494</v>
      </c>
      <c r="C28" s="51" t="s">
        <v>277</v>
      </c>
      <c r="D28" s="51" t="s">
        <v>76</v>
      </c>
      <c r="E28" s="53" t="s">
        <v>498</v>
      </c>
      <c r="F28" s="50" t="s">
        <v>94</v>
      </c>
      <c r="G28" s="39">
        <v>4.5254629629629632E-4</v>
      </c>
      <c r="H28" s="225">
        <v>50</v>
      </c>
      <c r="I28" s="55"/>
      <c r="J28" s="50" t="s">
        <v>45</v>
      </c>
      <c r="K28" s="39">
        <v>4.4328703703703701E-4</v>
      </c>
      <c r="L28" s="225">
        <v>48</v>
      </c>
      <c r="M28" s="240"/>
      <c r="N28" s="103"/>
      <c r="O28" s="87"/>
      <c r="P28" s="275"/>
      <c r="Q28" s="276"/>
      <c r="R28" s="87"/>
      <c r="S28" s="87"/>
      <c r="T28" s="88"/>
    </row>
    <row r="29" spans="1:20" s="74" customFormat="1" ht="15.75" thickBot="1" x14ac:dyDescent="0.25">
      <c r="A29" s="68"/>
      <c r="B29" s="51" t="s">
        <v>513</v>
      </c>
      <c r="C29" s="51" t="s">
        <v>514</v>
      </c>
      <c r="D29" s="51" t="s">
        <v>76</v>
      </c>
      <c r="E29" s="53" t="s">
        <v>515</v>
      </c>
      <c r="F29" s="50" t="s">
        <v>69</v>
      </c>
      <c r="G29" s="39">
        <v>3.2523148148148152E-4</v>
      </c>
      <c r="H29" s="16">
        <v>49</v>
      </c>
      <c r="I29" s="55"/>
      <c r="J29" s="50" t="s">
        <v>94</v>
      </c>
      <c r="K29" s="39">
        <v>4.2708333333333335E-4</v>
      </c>
      <c r="L29" s="225">
        <v>54</v>
      </c>
      <c r="M29" s="240"/>
      <c r="N29" s="103"/>
      <c r="O29" s="87"/>
      <c r="P29" s="277"/>
      <c r="Q29" s="278"/>
      <c r="R29" s="87"/>
      <c r="S29" s="87"/>
      <c r="T29" s="88"/>
    </row>
    <row r="30" spans="1:20" s="74" customFormat="1" ht="13.5" thickBot="1" x14ac:dyDescent="0.25">
      <c r="A30" s="68"/>
      <c r="B30" s="89"/>
      <c r="C30" s="90"/>
      <c r="D30" s="91"/>
      <c r="E30" s="104"/>
      <c r="F30" s="120"/>
      <c r="G30" s="92"/>
      <c r="H30" s="95"/>
      <c r="I30" s="94"/>
      <c r="J30" s="89"/>
      <c r="K30" s="92"/>
      <c r="L30" s="95"/>
      <c r="M30" s="241"/>
      <c r="N30" s="103"/>
      <c r="O30" s="87"/>
      <c r="P30" s="87"/>
      <c r="Q30" s="87"/>
      <c r="R30" s="87"/>
      <c r="S30" s="87"/>
      <c r="T30" s="88"/>
    </row>
    <row r="31" spans="1:20" s="74" customFormat="1" ht="15.75" thickBot="1" x14ac:dyDescent="0.25">
      <c r="A31" s="68" t="s">
        <v>565</v>
      </c>
      <c r="B31" s="112"/>
      <c r="C31" s="113"/>
      <c r="D31" s="107"/>
      <c r="E31" s="108"/>
      <c r="F31" s="100"/>
      <c r="G31" s="71"/>
      <c r="H31" s="100"/>
      <c r="I31" s="100"/>
      <c r="J31" s="220" t="s">
        <v>1066</v>
      </c>
      <c r="K31" s="221">
        <v>1.7303240740740742E-3</v>
      </c>
      <c r="L31" s="200">
        <f>IF(K31&gt;0,INDEX(PTS,MATCH(K31,_4x50_NL_G,-1)),"")</f>
        <v>50</v>
      </c>
      <c r="M31" s="100"/>
      <c r="N31" s="110"/>
      <c r="O31" s="96"/>
      <c r="P31" s="96"/>
      <c r="Q31" s="96"/>
      <c r="R31" s="96"/>
      <c r="S31" s="96"/>
      <c r="T31" s="97"/>
    </row>
    <row r="32" spans="1:20" ht="15" x14ac:dyDescent="0.25">
      <c r="A32" s="124"/>
      <c r="B32" s="125"/>
      <c r="C32" s="122"/>
      <c r="D32" s="123"/>
      <c r="E32" s="122"/>
      <c r="O32" s="124"/>
    </row>
    <row r="33" spans="1:15" ht="15" x14ac:dyDescent="0.25">
      <c r="A33" s="124"/>
      <c r="B33" s="164"/>
      <c r="C33" s="122"/>
      <c r="D33" s="123"/>
      <c r="E33" s="122"/>
      <c r="O33" s="124"/>
    </row>
  </sheetData>
  <mergeCells count="3">
    <mergeCell ref="P7:Q9"/>
    <mergeCell ref="P17:Q19"/>
    <mergeCell ref="P27:Q2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topLeftCell="A22" workbookViewId="0">
      <selection activeCell="C40" sqref="C40"/>
    </sheetView>
  </sheetViews>
  <sheetFormatPr baseColWidth="10" defaultRowHeight="12.75" x14ac:dyDescent="0.2"/>
  <cols>
    <col min="1" max="1" width="21.83203125" style="166" customWidth="1"/>
    <col min="2" max="4" width="12" style="166"/>
    <col min="5" max="5" width="10.6640625" style="166" customWidth="1"/>
    <col min="6" max="6" width="14.1640625" style="166" customWidth="1"/>
    <col min="7" max="7" width="8.6640625" style="166" customWidth="1"/>
    <col min="8" max="9" width="9.1640625" style="166" customWidth="1"/>
    <col min="10" max="10" width="8.83203125" style="166" customWidth="1"/>
    <col min="11" max="11" width="18.6640625" style="166" customWidth="1"/>
    <col min="12" max="16384" width="12" style="166"/>
  </cols>
  <sheetData>
    <row r="1" spans="1:35" x14ac:dyDescent="0.2">
      <c r="A1" s="165" t="s">
        <v>40</v>
      </c>
      <c r="B1" s="165" t="s">
        <v>125</v>
      </c>
      <c r="C1" s="165" t="s">
        <v>370</v>
      </c>
      <c r="D1" s="165" t="s">
        <v>421</v>
      </c>
      <c r="E1" s="165" t="s">
        <v>409</v>
      </c>
      <c r="F1" s="165" t="s">
        <v>490</v>
      </c>
      <c r="G1" s="165" t="s">
        <v>735</v>
      </c>
      <c r="H1" s="165" t="s">
        <v>736</v>
      </c>
      <c r="I1" s="165"/>
      <c r="J1" s="165" t="s">
        <v>737</v>
      </c>
      <c r="K1" s="165"/>
      <c r="L1" s="165" t="s">
        <v>738</v>
      </c>
      <c r="M1" s="165" t="s">
        <v>739</v>
      </c>
      <c r="N1" s="165" t="s">
        <v>740</v>
      </c>
      <c r="O1" s="165" t="s">
        <v>741</v>
      </c>
      <c r="P1" s="165" t="s">
        <v>742</v>
      </c>
      <c r="Q1" s="165" t="s">
        <v>743</v>
      </c>
      <c r="R1" s="165" t="s">
        <v>744</v>
      </c>
      <c r="S1" s="165" t="s">
        <v>745</v>
      </c>
      <c r="T1" s="165" t="s">
        <v>746</v>
      </c>
      <c r="U1" s="165" t="s">
        <v>747</v>
      </c>
      <c r="V1" s="165" t="s">
        <v>748</v>
      </c>
      <c r="W1" s="165" t="s">
        <v>749</v>
      </c>
      <c r="X1" s="165" t="s">
        <v>750</v>
      </c>
      <c r="Y1" s="165" t="s">
        <v>751</v>
      </c>
      <c r="Z1" s="165" t="s">
        <v>752</v>
      </c>
      <c r="AA1" s="165" t="s">
        <v>753</v>
      </c>
      <c r="AB1" s="165" t="s">
        <v>754</v>
      </c>
      <c r="AC1" s="165" t="s">
        <v>755</v>
      </c>
      <c r="AD1" s="165" t="s">
        <v>756</v>
      </c>
      <c r="AE1" s="165" t="s">
        <v>757</v>
      </c>
      <c r="AF1" s="165" t="s">
        <v>758</v>
      </c>
      <c r="AG1" s="165" t="s">
        <v>759</v>
      </c>
      <c r="AH1" s="165" t="s">
        <v>760</v>
      </c>
      <c r="AI1" s="165" t="s">
        <v>761</v>
      </c>
    </row>
    <row r="2" spans="1:35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</row>
    <row r="3" spans="1:35" x14ac:dyDescent="0.2">
      <c r="A3" s="167">
        <v>0</v>
      </c>
      <c r="B3" s="167" t="s">
        <v>762</v>
      </c>
      <c r="C3" s="167" t="s">
        <v>763</v>
      </c>
      <c r="D3" s="167" t="s">
        <v>764</v>
      </c>
      <c r="E3" s="167" t="s">
        <v>765</v>
      </c>
      <c r="F3" s="167" t="s">
        <v>766</v>
      </c>
      <c r="G3" s="167" t="s">
        <v>767</v>
      </c>
      <c r="H3" s="167" t="s">
        <v>768</v>
      </c>
      <c r="I3" s="167" t="s">
        <v>770</v>
      </c>
      <c r="J3" s="167" t="s">
        <v>769</v>
      </c>
      <c r="K3" s="167" t="s">
        <v>771</v>
      </c>
      <c r="L3" s="167" t="s">
        <v>772</v>
      </c>
      <c r="M3" s="167" t="s">
        <v>773</v>
      </c>
      <c r="N3" s="167" t="s">
        <v>774</v>
      </c>
      <c r="O3" s="167" t="s">
        <v>775</v>
      </c>
      <c r="P3" s="167" t="s">
        <v>776</v>
      </c>
      <c r="Q3" s="167" t="s">
        <v>777</v>
      </c>
      <c r="R3" s="167" t="s">
        <v>778</v>
      </c>
      <c r="S3" s="167" t="s">
        <v>779</v>
      </c>
      <c r="T3" s="167" t="s">
        <v>780</v>
      </c>
      <c r="U3" s="167" t="s">
        <v>781</v>
      </c>
      <c r="V3" s="167" t="s">
        <v>782</v>
      </c>
      <c r="W3" s="167" t="s">
        <v>783</v>
      </c>
      <c r="X3" s="167" t="s">
        <v>784</v>
      </c>
      <c r="Y3" s="167" t="s">
        <v>785</v>
      </c>
      <c r="Z3" s="167" t="s">
        <v>786</v>
      </c>
      <c r="AA3" s="167" t="s">
        <v>787</v>
      </c>
      <c r="AB3" s="167" t="s">
        <v>788</v>
      </c>
      <c r="AC3" s="167" t="s">
        <v>789</v>
      </c>
      <c r="AD3" s="167" t="s">
        <v>790</v>
      </c>
      <c r="AE3" s="167" t="s">
        <v>791</v>
      </c>
      <c r="AF3" s="167" t="s">
        <v>792</v>
      </c>
      <c r="AG3" s="167" t="s">
        <v>793</v>
      </c>
      <c r="AH3" s="167" t="s">
        <v>794</v>
      </c>
      <c r="AI3" s="167" t="s">
        <v>795</v>
      </c>
    </row>
    <row r="4" spans="1:35" x14ac:dyDescent="0.2">
      <c r="A4" s="50" t="s">
        <v>796</v>
      </c>
      <c r="B4" s="50" t="s">
        <v>797</v>
      </c>
      <c r="C4" s="50" t="s">
        <v>798</v>
      </c>
      <c r="D4" s="50" t="s">
        <v>799</v>
      </c>
      <c r="E4" s="50" t="s">
        <v>800</v>
      </c>
      <c r="F4" s="50" t="s">
        <v>55</v>
      </c>
      <c r="G4" s="50" t="s">
        <v>58</v>
      </c>
      <c r="H4" s="50" t="s">
        <v>801</v>
      </c>
      <c r="I4" s="50" t="s">
        <v>803</v>
      </c>
      <c r="J4" s="50" t="s">
        <v>802</v>
      </c>
      <c r="K4" s="50" t="s">
        <v>804</v>
      </c>
      <c r="L4" s="50" t="s">
        <v>805</v>
      </c>
      <c r="M4" s="50" t="s">
        <v>806</v>
      </c>
      <c r="N4" s="50" t="s">
        <v>807</v>
      </c>
      <c r="O4" s="50" t="s">
        <v>808</v>
      </c>
      <c r="P4" s="50" t="s">
        <v>809</v>
      </c>
      <c r="Q4" s="50" t="s">
        <v>810</v>
      </c>
      <c r="R4" s="50" t="s">
        <v>796</v>
      </c>
      <c r="S4" s="50" t="s">
        <v>71</v>
      </c>
      <c r="T4" s="50" t="s">
        <v>72</v>
      </c>
      <c r="U4" s="50" t="s">
        <v>811</v>
      </c>
      <c r="V4" s="50" t="s">
        <v>812</v>
      </c>
      <c r="W4" s="50" t="s">
        <v>164</v>
      </c>
      <c r="X4" s="50" t="s">
        <v>813</v>
      </c>
      <c r="Y4" s="50" t="s">
        <v>814</v>
      </c>
      <c r="Z4" s="50" t="s">
        <v>815</v>
      </c>
      <c r="AA4" s="50" t="s">
        <v>806</v>
      </c>
      <c r="AB4" s="50" t="s">
        <v>807</v>
      </c>
      <c r="AC4" s="50" t="s">
        <v>808</v>
      </c>
      <c r="AD4" s="50" t="s">
        <v>809</v>
      </c>
      <c r="AE4" s="50" t="s">
        <v>810</v>
      </c>
      <c r="AF4" s="50" t="s">
        <v>796</v>
      </c>
      <c r="AG4" s="50" t="s">
        <v>71</v>
      </c>
      <c r="AH4" s="50" t="s">
        <v>72</v>
      </c>
      <c r="AI4" s="50" t="s">
        <v>811</v>
      </c>
    </row>
    <row r="5" spans="1:35" x14ac:dyDescent="0.2">
      <c r="A5" s="50" t="s">
        <v>38</v>
      </c>
      <c r="B5" s="50" t="s">
        <v>816</v>
      </c>
      <c r="C5" s="50" t="s">
        <v>817</v>
      </c>
      <c r="D5" s="50" t="s">
        <v>131</v>
      </c>
      <c r="E5" s="50" t="s">
        <v>818</v>
      </c>
      <c r="F5" s="50" t="s">
        <v>43</v>
      </c>
      <c r="G5" s="50" t="s">
        <v>58</v>
      </c>
      <c r="H5" s="50" t="s">
        <v>819</v>
      </c>
      <c r="I5" s="50" t="s">
        <v>803</v>
      </c>
      <c r="J5" s="50" t="s">
        <v>802</v>
      </c>
      <c r="K5" s="50" t="s">
        <v>820</v>
      </c>
      <c r="L5" s="50" t="s">
        <v>821</v>
      </c>
      <c r="M5" s="50" t="s">
        <v>822</v>
      </c>
      <c r="N5" s="50" t="s">
        <v>823</v>
      </c>
      <c r="O5" s="50" t="s">
        <v>824</v>
      </c>
      <c r="P5" s="50" t="s">
        <v>809</v>
      </c>
      <c r="Q5" s="50" t="s">
        <v>810</v>
      </c>
      <c r="R5" s="50" t="s">
        <v>38</v>
      </c>
      <c r="S5" s="50" t="s">
        <v>49</v>
      </c>
      <c r="T5" s="50" t="s">
        <v>50</v>
      </c>
      <c r="U5" s="50" t="s">
        <v>38</v>
      </c>
      <c r="V5" s="50" t="s">
        <v>825</v>
      </c>
      <c r="W5" s="50" t="s">
        <v>331</v>
      </c>
      <c r="X5" s="50" t="s">
        <v>826</v>
      </c>
      <c r="Y5" s="50" t="s">
        <v>827</v>
      </c>
      <c r="Z5" s="50" t="s">
        <v>828</v>
      </c>
      <c r="AA5" s="50" t="s">
        <v>822</v>
      </c>
      <c r="AB5" s="50" t="s">
        <v>823</v>
      </c>
      <c r="AC5" s="50" t="s">
        <v>824</v>
      </c>
      <c r="AD5" s="50" t="s">
        <v>809</v>
      </c>
      <c r="AE5" s="50" t="s">
        <v>810</v>
      </c>
      <c r="AF5" s="50" t="s">
        <v>38</v>
      </c>
      <c r="AG5" s="50" t="s">
        <v>49</v>
      </c>
      <c r="AH5" s="50" t="s">
        <v>50</v>
      </c>
      <c r="AI5" s="50" t="s">
        <v>38</v>
      </c>
    </row>
    <row r="6" spans="1:35" x14ac:dyDescent="0.2">
      <c r="A6" s="50" t="s">
        <v>38</v>
      </c>
      <c r="B6" s="50" t="s">
        <v>829</v>
      </c>
      <c r="C6" s="50" t="s">
        <v>830</v>
      </c>
      <c r="D6" s="50" t="s">
        <v>92</v>
      </c>
      <c r="E6" s="50" t="s">
        <v>44</v>
      </c>
      <c r="F6" s="50" t="s">
        <v>43</v>
      </c>
      <c r="G6" s="50" t="s">
        <v>58</v>
      </c>
      <c r="H6" s="50" t="s">
        <v>831</v>
      </c>
      <c r="I6" s="121" t="s">
        <v>832</v>
      </c>
      <c r="J6" s="50" t="s">
        <v>802</v>
      </c>
      <c r="K6" s="50" t="s">
        <v>833</v>
      </c>
      <c r="L6" s="50" t="s">
        <v>834</v>
      </c>
      <c r="M6" s="50" t="s">
        <v>822</v>
      </c>
      <c r="N6" s="50" t="s">
        <v>823</v>
      </c>
      <c r="O6" s="50" t="s">
        <v>824</v>
      </c>
      <c r="P6" s="50" t="s">
        <v>809</v>
      </c>
      <c r="Q6" s="50" t="s">
        <v>810</v>
      </c>
      <c r="R6" s="50" t="s">
        <v>38</v>
      </c>
      <c r="S6" s="50" t="s">
        <v>49</v>
      </c>
      <c r="T6" s="50" t="s">
        <v>50</v>
      </c>
      <c r="U6" s="50" t="s">
        <v>38</v>
      </c>
      <c r="V6" s="50" t="s">
        <v>825</v>
      </c>
      <c r="W6" s="50" t="s">
        <v>331</v>
      </c>
      <c r="X6" s="50" t="s">
        <v>826</v>
      </c>
      <c r="Y6" s="50" t="s">
        <v>827</v>
      </c>
      <c r="Z6" s="50" t="s">
        <v>828</v>
      </c>
      <c r="AA6" s="50" t="s">
        <v>822</v>
      </c>
      <c r="AB6" s="50" t="s">
        <v>823</v>
      </c>
      <c r="AC6" s="50" t="s">
        <v>824</v>
      </c>
      <c r="AD6" s="50" t="s">
        <v>809</v>
      </c>
      <c r="AE6" s="50" t="s">
        <v>810</v>
      </c>
      <c r="AF6" s="50" t="s">
        <v>38</v>
      </c>
      <c r="AG6" s="50" t="s">
        <v>49</v>
      </c>
      <c r="AH6" s="50" t="s">
        <v>50</v>
      </c>
      <c r="AI6" s="50" t="s">
        <v>38</v>
      </c>
    </row>
    <row r="7" spans="1:35" x14ac:dyDescent="0.2">
      <c r="A7" s="50" t="s">
        <v>38</v>
      </c>
      <c r="B7" s="50" t="s">
        <v>835</v>
      </c>
      <c r="C7" s="50" t="s">
        <v>817</v>
      </c>
      <c r="D7" s="50" t="s">
        <v>250</v>
      </c>
      <c r="E7" s="50" t="s">
        <v>836</v>
      </c>
      <c r="F7" s="50" t="s">
        <v>55</v>
      </c>
      <c r="G7" s="50" t="s">
        <v>58</v>
      </c>
      <c r="H7" s="50" t="s">
        <v>837</v>
      </c>
      <c r="I7" s="121" t="s">
        <v>832</v>
      </c>
      <c r="J7" s="50" t="s">
        <v>802</v>
      </c>
      <c r="K7" s="50" t="s">
        <v>833</v>
      </c>
      <c r="L7" s="50" t="s">
        <v>838</v>
      </c>
      <c r="M7" s="50" t="s">
        <v>822</v>
      </c>
      <c r="N7" s="50" t="s">
        <v>823</v>
      </c>
      <c r="O7" s="50" t="s">
        <v>824</v>
      </c>
      <c r="P7" s="50" t="s">
        <v>809</v>
      </c>
      <c r="Q7" s="50" t="s">
        <v>810</v>
      </c>
      <c r="R7" s="50" t="s">
        <v>38</v>
      </c>
      <c r="S7" s="50" t="s">
        <v>49</v>
      </c>
      <c r="T7" s="50" t="s">
        <v>50</v>
      </c>
      <c r="U7" s="50" t="s">
        <v>38</v>
      </c>
      <c r="V7" s="50" t="s">
        <v>825</v>
      </c>
      <c r="W7" s="50" t="s">
        <v>331</v>
      </c>
      <c r="X7" s="50" t="s">
        <v>826</v>
      </c>
      <c r="Y7" s="50" t="s">
        <v>827</v>
      </c>
      <c r="Z7" s="50" t="s">
        <v>828</v>
      </c>
      <c r="AA7" s="50" t="s">
        <v>822</v>
      </c>
      <c r="AB7" s="50" t="s">
        <v>823</v>
      </c>
      <c r="AC7" s="50" t="s">
        <v>824</v>
      </c>
      <c r="AD7" s="50" t="s">
        <v>809</v>
      </c>
      <c r="AE7" s="50" t="s">
        <v>810</v>
      </c>
      <c r="AF7" s="50" t="s">
        <v>38</v>
      </c>
      <c r="AG7" s="50" t="s">
        <v>49</v>
      </c>
      <c r="AH7" s="50" t="s">
        <v>50</v>
      </c>
      <c r="AI7" s="50" t="s">
        <v>38</v>
      </c>
    </row>
    <row r="8" spans="1:35" x14ac:dyDescent="0.2">
      <c r="A8" s="50" t="s">
        <v>244</v>
      </c>
      <c r="B8" s="50" t="s">
        <v>839</v>
      </c>
      <c r="C8" s="50" t="s">
        <v>840</v>
      </c>
      <c r="D8" s="50" t="s">
        <v>841</v>
      </c>
      <c r="E8" s="50" t="s">
        <v>842</v>
      </c>
      <c r="F8" s="50" t="s">
        <v>55</v>
      </c>
      <c r="G8" s="50" t="s">
        <v>58</v>
      </c>
      <c r="H8" s="50" t="s">
        <v>843</v>
      </c>
      <c r="I8" s="121" t="s">
        <v>832</v>
      </c>
      <c r="J8" s="50" t="s">
        <v>802</v>
      </c>
      <c r="K8" s="50" t="s">
        <v>833</v>
      </c>
      <c r="L8" s="50" t="s">
        <v>834</v>
      </c>
      <c r="M8" s="50" t="s">
        <v>844</v>
      </c>
      <c r="N8" s="50" t="s">
        <v>823</v>
      </c>
      <c r="O8" s="50" t="s">
        <v>824</v>
      </c>
      <c r="P8" s="50" t="s">
        <v>809</v>
      </c>
      <c r="Q8" s="50" t="s">
        <v>810</v>
      </c>
      <c r="R8" s="50" t="s">
        <v>244</v>
      </c>
      <c r="S8" s="50" t="s">
        <v>147</v>
      </c>
      <c r="T8" s="50" t="s">
        <v>148</v>
      </c>
      <c r="U8" s="50" t="s">
        <v>845</v>
      </c>
      <c r="V8" s="50" t="s">
        <v>812</v>
      </c>
      <c r="W8" s="50" t="s">
        <v>846</v>
      </c>
      <c r="X8" s="50" t="s">
        <v>847</v>
      </c>
      <c r="Y8" s="50" t="s">
        <v>848</v>
      </c>
      <c r="Z8" s="50" t="s">
        <v>849</v>
      </c>
      <c r="AA8" s="50" t="s">
        <v>844</v>
      </c>
      <c r="AB8" s="50" t="s">
        <v>823</v>
      </c>
      <c r="AC8" s="50" t="s">
        <v>824</v>
      </c>
      <c r="AD8" s="50" t="s">
        <v>809</v>
      </c>
      <c r="AE8" s="50" t="s">
        <v>810</v>
      </c>
      <c r="AF8" s="50" t="s">
        <v>244</v>
      </c>
      <c r="AG8" s="50" t="s">
        <v>147</v>
      </c>
      <c r="AH8" s="50" t="s">
        <v>148</v>
      </c>
      <c r="AI8" s="50" t="s">
        <v>845</v>
      </c>
    </row>
    <row r="9" spans="1:35" x14ac:dyDescent="0.2">
      <c r="A9" s="50" t="s">
        <v>244</v>
      </c>
      <c r="B9" s="50" t="s">
        <v>850</v>
      </c>
      <c r="C9" s="50" t="s">
        <v>851</v>
      </c>
      <c r="D9" s="50" t="s">
        <v>852</v>
      </c>
      <c r="E9" s="50" t="s">
        <v>853</v>
      </c>
      <c r="F9" s="50" t="s">
        <v>76</v>
      </c>
      <c r="G9" s="50" t="s">
        <v>58</v>
      </c>
      <c r="H9" s="50" t="s">
        <v>854</v>
      </c>
      <c r="I9" s="50" t="s">
        <v>803</v>
      </c>
      <c r="J9" s="50" t="s">
        <v>802</v>
      </c>
      <c r="K9" s="50" t="s">
        <v>855</v>
      </c>
      <c r="L9" s="50" t="s">
        <v>856</v>
      </c>
      <c r="M9" s="50" t="s">
        <v>844</v>
      </c>
      <c r="N9" s="50" t="s">
        <v>823</v>
      </c>
      <c r="O9" s="50" t="s">
        <v>824</v>
      </c>
      <c r="P9" s="50" t="s">
        <v>809</v>
      </c>
      <c r="Q9" s="50" t="s">
        <v>810</v>
      </c>
      <c r="R9" s="50" t="s">
        <v>244</v>
      </c>
      <c r="S9" s="50" t="s">
        <v>147</v>
      </c>
      <c r="T9" s="50" t="s">
        <v>148</v>
      </c>
      <c r="U9" s="50" t="s">
        <v>845</v>
      </c>
      <c r="V9" s="50" t="s">
        <v>812</v>
      </c>
      <c r="W9" s="50" t="s">
        <v>846</v>
      </c>
      <c r="X9" s="50" t="s">
        <v>847</v>
      </c>
      <c r="Y9" s="50" t="s">
        <v>848</v>
      </c>
      <c r="Z9" s="50" t="s">
        <v>849</v>
      </c>
      <c r="AA9" s="50" t="s">
        <v>844</v>
      </c>
      <c r="AB9" s="50" t="s">
        <v>823</v>
      </c>
      <c r="AC9" s="50" t="s">
        <v>824</v>
      </c>
      <c r="AD9" s="50" t="s">
        <v>809</v>
      </c>
      <c r="AE9" s="50" t="s">
        <v>810</v>
      </c>
      <c r="AF9" s="50" t="s">
        <v>244</v>
      </c>
      <c r="AG9" s="50" t="s">
        <v>147</v>
      </c>
      <c r="AH9" s="50" t="s">
        <v>148</v>
      </c>
      <c r="AI9" s="50" t="s">
        <v>845</v>
      </c>
    </row>
    <row r="10" spans="1:35" x14ac:dyDescent="0.2">
      <c r="A10" s="50" t="s">
        <v>244</v>
      </c>
      <c r="B10" s="50" t="s">
        <v>857</v>
      </c>
      <c r="C10" s="50" t="s">
        <v>858</v>
      </c>
      <c r="D10" s="50" t="s">
        <v>246</v>
      </c>
      <c r="E10" s="50" t="s">
        <v>859</v>
      </c>
      <c r="F10" s="50" t="s">
        <v>43</v>
      </c>
      <c r="G10" s="50" t="s">
        <v>58</v>
      </c>
      <c r="H10" s="50" t="s">
        <v>860</v>
      </c>
      <c r="I10" s="50" t="s">
        <v>803</v>
      </c>
      <c r="J10" s="50" t="s">
        <v>802</v>
      </c>
      <c r="K10" s="50" t="s">
        <v>820</v>
      </c>
      <c r="L10" s="50" t="s">
        <v>861</v>
      </c>
      <c r="M10" s="50" t="s">
        <v>844</v>
      </c>
      <c r="N10" s="50" t="s">
        <v>823</v>
      </c>
      <c r="O10" s="50" t="s">
        <v>824</v>
      </c>
      <c r="P10" s="50" t="s">
        <v>809</v>
      </c>
      <c r="Q10" s="50" t="s">
        <v>810</v>
      </c>
      <c r="R10" s="50" t="s">
        <v>244</v>
      </c>
      <c r="S10" s="50" t="s">
        <v>147</v>
      </c>
      <c r="T10" s="50" t="s">
        <v>148</v>
      </c>
      <c r="U10" s="50" t="s">
        <v>845</v>
      </c>
      <c r="V10" s="50" t="s">
        <v>812</v>
      </c>
      <c r="W10" s="50" t="s">
        <v>846</v>
      </c>
      <c r="X10" s="50" t="s">
        <v>847</v>
      </c>
      <c r="Y10" s="50" t="s">
        <v>848</v>
      </c>
      <c r="Z10" s="50" t="s">
        <v>849</v>
      </c>
      <c r="AA10" s="50" t="s">
        <v>844</v>
      </c>
      <c r="AB10" s="50" t="s">
        <v>823</v>
      </c>
      <c r="AC10" s="50" t="s">
        <v>824</v>
      </c>
      <c r="AD10" s="50" t="s">
        <v>809</v>
      </c>
      <c r="AE10" s="50" t="s">
        <v>810</v>
      </c>
      <c r="AF10" s="50" t="s">
        <v>244</v>
      </c>
      <c r="AG10" s="50" t="s">
        <v>147</v>
      </c>
      <c r="AH10" s="50" t="s">
        <v>148</v>
      </c>
      <c r="AI10" s="50" t="s">
        <v>845</v>
      </c>
    </row>
    <row r="11" spans="1:35" x14ac:dyDescent="0.2">
      <c r="A11" s="50" t="s">
        <v>51</v>
      </c>
      <c r="B11" s="50" t="s">
        <v>862</v>
      </c>
      <c r="C11" s="50" t="s">
        <v>863</v>
      </c>
      <c r="D11" s="50" t="s">
        <v>864</v>
      </c>
      <c r="E11" s="50" t="s">
        <v>865</v>
      </c>
      <c r="F11" s="50" t="s">
        <v>76</v>
      </c>
      <c r="G11" s="50" t="s">
        <v>58</v>
      </c>
      <c r="H11" s="50" t="s">
        <v>866</v>
      </c>
      <c r="I11" s="50" t="s">
        <v>803</v>
      </c>
      <c r="J11" s="50" t="s">
        <v>802</v>
      </c>
      <c r="K11" s="50" t="s">
        <v>833</v>
      </c>
      <c r="L11" s="50" t="s">
        <v>867</v>
      </c>
      <c r="M11" s="50" t="s">
        <v>868</v>
      </c>
      <c r="N11" s="50" t="s">
        <v>869</v>
      </c>
      <c r="O11" s="50" t="s">
        <v>870</v>
      </c>
      <c r="P11" s="50" t="s">
        <v>809</v>
      </c>
      <c r="Q11" s="50" t="s">
        <v>810</v>
      </c>
      <c r="R11" s="50" t="s">
        <v>51</v>
      </c>
      <c r="S11" s="50" t="s">
        <v>60</v>
      </c>
      <c r="T11" s="50" t="s">
        <v>61</v>
      </c>
      <c r="U11" s="50" t="s">
        <v>871</v>
      </c>
      <c r="V11" s="50" t="s">
        <v>812</v>
      </c>
      <c r="W11" s="50" t="s">
        <v>872</v>
      </c>
      <c r="X11" s="50" t="s">
        <v>873</v>
      </c>
      <c r="Y11" s="50" t="s">
        <v>874</v>
      </c>
      <c r="Z11" s="50" t="s">
        <v>875</v>
      </c>
      <c r="AA11" s="50" t="s">
        <v>868</v>
      </c>
      <c r="AB11" s="50" t="s">
        <v>869</v>
      </c>
      <c r="AC11" s="50" t="s">
        <v>870</v>
      </c>
      <c r="AD11" s="50" t="s">
        <v>809</v>
      </c>
      <c r="AE11" s="50" t="s">
        <v>810</v>
      </c>
      <c r="AF11" s="50" t="s">
        <v>51</v>
      </c>
      <c r="AG11" s="50" t="s">
        <v>60</v>
      </c>
      <c r="AH11" s="50" t="s">
        <v>61</v>
      </c>
      <c r="AI11" s="50" t="s">
        <v>871</v>
      </c>
    </row>
    <row r="12" spans="1:35" x14ac:dyDescent="0.2">
      <c r="A12" s="50" t="s">
        <v>189</v>
      </c>
      <c r="B12" s="50" t="s">
        <v>876</v>
      </c>
      <c r="C12" s="50" t="s">
        <v>877</v>
      </c>
      <c r="D12" s="50" t="s">
        <v>878</v>
      </c>
      <c r="E12" s="50" t="s">
        <v>879</v>
      </c>
      <c r="F12" s="50" t="s">
        <v>76</v>
      </c>
      <c r="G12" s="50" t="s">
        <v>58</v>
      </c>
      <c r="H12" s="50" t="s">
        <v>880</v>
      </c>
      <c r="I12" s="50" t="s">
        <v>803</v>
      </c>
      <c r="J12" s="50" t="s">
        <v>802</v>
      </c>
      <c r="K12" s="50" t="s">
        <v>820</v>
      </c>
      <c r="L12" s="50" t="s">
        <v>881</v>
      </c>
      <c r="M12" s="50" t="s">
        <v>882</v>
      </c>
      <c r="N12" s="50" t="s">
        <v>883</v>
      </c>
      <c r="O12" s="50" t="s">
        <v>824</v>
      </c>
      <c r="P12" s="50" t="s">
        <v>809</v>
      </c>
      <c r="Q12" s="50" t="s">
        <v>810</v>
      </c>
      <c r="R12" s="50" t="s">
        <v>189</v>
      </c>
      <c r="S12" s="50" t="s">
        <v>194</v>
      </c>
      <c r="T12" s="50" t="s">
        <v>195</v>
      </c>
      <c r="U12" s="50" t="s">
        <v>884</v>
      </c>
      <c r="V12" s="50" t="s">
        <v>812</v>
      </c>
      <c r="W12" s="50" t="s">
        <v>885</v>
      </c>
      <c r="X12" s="50" t="s">
        <v>886</v>
      </c>
      <c r="Y12" s="50" t="s">
        <v>887</v>
      </c>
      <c r="Z12" s="50" t="s">
        <v>888</v>
      </c>
      <c r="AA12" s="50" t="s">
        <v>882</v>
      </c>
      <c r="AB12" s="50" t="s">
        <v>883</v>
      </c>
      <c r="AC12" s="50" t="s">
        <v>824</v>
      </c>
      <c r="AD12" s="50" t="s">
        <v>809</v>
      </c>
      <c r="AE12" s="50" t="s">
        <v>810</v>
      </c>
      <c r="AF12" s="50" t="s">
        <v>189</v>
      </c>
      <c r="AG12" s="50" t="s">
        <v>194</v>
      </c>
      <c r="AH12" s="50" t="s">
        <v>195</v>
      </c>
      <c r="AI12" s="50" t="s">
        <v>884</v>
      </c>
    </row>
    <row r="13" spans="1:35" x14ac:dyDescent="0.2">
      <c r="A13" s="50" t="s">
        <v>361</v>
      </c>
      <c r="B13" s="50" t="s">
        <v>889</v>
      </c>
      <c r="C13" s="50" t="s">
        <v>890</v>
      </c>
      <c r="D13" s="50" t="s">
        <v>891</v>
      </c>
      <c r="E13" s="50" t="s">
        <v>892</v>
      </c>
      <c r="F13" s="50" t="s">
        <v>67</v>
      </c>
      <c r="G13" s="50" t="s">
        <v>364</v>
      </c>
      <c r="H13" s="50" t="s">
        <v>893</v>
      </c>
      <c r="I13" s="50" t="s">
        <v>803</v>
      </c>
      <c r="J13" s="50" t="s">
        <v>802</v>
      </c>
      <c r="K13" s="50" t="s">
        <v>820</v>
      </c>
      <c r="L13" s="50" t="s">
        <v>894</v>
      </c>
      <c r="M13" s="50" t="s">
        <v>895</v>
      </c>
      <c r="N13" s="50" t="s">
        <v>883</v>
      </c>
      <c r="O13" s="50" t="s">
        <v>824</v>
      </c>
      <c r="P13" s="50" t="s">
        <v>809</v>
      </c>
      <c r="Q13" s="50" t="s">
        <v>810</v>
      </c>
      <c r="R13" s="50" t="s">
        <v>361</v>
      </c>
      <c r="S13" s="50" t="s">
        <v>194</v>
      </c>
      <c r="T13" s="50" t="s">
        <v>195</v>
      </c>
      <c r="U13" s="50" t="s">
        <v>896</v>
      </c>
      <c r="V13" s="50" t="s">
        <v>812</v>
      </c>
      <c r="W13" s="50" t="s">
        <v>897</v>
      </c>
      <c r="X13" s="50" t="s">
        <v>898</v>
      </c>
      <c r="Y13" s="50" t="s">
        <v>899</v>
      </c>
      <c r="Z13" s="50" t="s">
        <v>900</v>
      </c>
      <c r="AA13" s="50" t="s">
        <v>895</v>
      </c>
      <c r="AB13" s="50" t="s">
        <v>883</v>
      </c>
      <c r="AC13" s="50" t="s">
        <v>824</v>
      </c>
      <c r="AD13" s="50" t="s">
        <v>809</v>
      </c>
      <c r="AE13" s="50" t="s">
        <v>810</v>
      </c>
      <c r="AF13" s="50" t="s">
        <v>361</v>
      </c>
      <c r="AG13" s="50" t="s">
        <v>194</v>
      </c>
      <c r="AH13" s="50" t="s">
        <v>195</v>
      </c>
      <c r="AI13" s="50" t="s">
        <v>896</v>
      </c>
    </row>
    <row r="14" spans="1:35" x14ac:dyDescent="0.2">
      <c r="A14" s="50" t="s">
        <v>244</v>
      </c>
      <c r="B14" s="50" t="s">
        <v>901</v>
      </c>
      <c r="C14" s="50" t="s">
        <v>902</v>
      </c>
      <c r="D14" s="50" t="s">
        <v>173</v>
      </c>
      <c r="E14" s="50" t="s">
        <v>903</v>
      </c>
      <c r="F14" s="50" t="s">
        <v>55</v>
      </c>
      <c r="G14" s="50" t="s">
        <v>58</v>
      </c>
      <c r="H14" s="50" t="s">
        <v>904</v>
      </c>
      <c r="I14" s="121" t="s">
        <v>832</v>
      </c>
      <c r="J14" s="50" t="s">
        <v>802</v>
      </c>
      <c r="K14" s="50" t="s">
        <v>833</v>
      </c>
      <c r="L14" s="50" t="s">
        <v>834</v>
      </c>
      <c r="M14" s="50" t="s">
        <v>844</v>
      </c>
      <c r="N14" s="50" t="s">
        <v>823</v>
      </c>
      <c r="O14" s="50" t="s">
        <v>824</v>
      </c>
      <c r="P14" s="50" t="s">
        <v>809</v>
      </c>
      <c r="Q14" s="50" t="s">
        <v>810</v>
      </c>
      <c r="R14" s="50" t="s">
        <v>244</v>
      </c>
      <c r="S14" s="50" t="s">
        <v>147</v>
      </c>
      <c r="T14" s="50" t="s">
        <v>148</v>
      </c>
      <c r="U14" s="50" t="s">
        <v>845</v>
      </c>
      <c r="V14" s="50" t="s">
        <v>812</v>
      </c>
      <c r="W14" s="50" t="s">
        <v>846</v>
      </c>
      <c r="X14" s="50" t="s">
        <v>847</v>
      </c>
      <c r="Y14" s="50" t="s">
        <v>848</v>
      </c>
      <c r="Z14" s="50" t="s">
        <v>849</v>
      </c>
      <c r="AA14" s="50" t="s">
        <v>905</v>
      </c>
      <c r="AB14" s="50" t="s">
        <v>906</v>
      </c>
      <c r="AC14" s="50" t="s">
        <v>808</v>
      </c>
      <c r="AD14" s="50" t="s">
        <v>809</v>
      </c>
      <c r="AE14" s="50" t="s">
        <v>907</v>
      </c>
      <c r="AF14" s="50" t="s">
        <v>908</v>
      </c>
      <c r="AG14" s="50" t="s">
        <v>909</v>
      </c>
      <c r="AH14" s="50" t="s">
        <v>910</v>
      </c>
      <c r="AI14" s="50" t="s">
        <v>911</v>
      </c>
    </row>
    <row r="15" spans="1:35" x14ac:dyDescent="0.2">
      <c r="A15" s="50" t="s">
        <v>172</v>
      </c>
      <c r="B15" s="50" t="s">
        <v>912</v>
      </c>
      <c r="C15" s="50" t="s">
        <v>913</v>
      </c>
      <c r="D15" s="50" t="s">
        <v>539</v>
      </c>
      <c r="E15" s="50" t="s">
        <v>914</v>
      </c>
      <c r="F15" s="50" t="s">
        <v>43</v>
      </c>
      <c r="G15" s="50" t="s">
        <v>58</v>
      </c>
      <c r="H15" s="50" t="s">
        <v>915</v>
      </c>
      <c r="I15" s="121" t="s">
        <v>832</v>
      </c>
      <c r="J15" s="50" t="s">
        <v>802</v>
      </c>
      <c r="K15" s="50" t="s">
        <v>833</v>
      </c>
      <c r="L15" s="50" t="s">
        <v>834</v>
      </c>
      <c r="M15" s="50" t="s">
        <v>916</v>
      </c>
      <c r="N15" s="50" t="s">
        <v>917</v>
      </c>
      <c r="O15" s="50" t="s">
        <v>870</v>
      </c>
      <c r="P15" s="50" t="s">
        <v>809</v>
      </c>
      <c r="Q15" s="50" t="s">
        <v>810</v>
      </c>
      <c r="R15" s="50" t="s">
        <v>172</v>
      </c>
      <c r="S15" s="50" t="s">
        <v>176</v>
      </c>
      <c r="T15" s="50" t="s">
        <v>177</v>
      </c>
      <c r="U15" s="50" t="s">
        <v>918</v>
      </c>
      <c r="V15" s="50" t="s">
        <v>812</v>
      </c>
      <c r="W15" s="50" t="s">
        <v>919</v>
      </c>
      <c r="X15" s="50" t="s">
        <v>886</v>
      </c>
      <c r="Y15" s="50" t="s">
        <v>920</v>
      </c>
      <c r="Z15" s="50" t="s">
        <v>921</v>
      </c>
      <c r="AA15" s="50" t="s">
        <v>916</v>
      </c>
      <c r="AB15" s="50" t="s">
        <v>917</v>
      </c>
      <c r="AC15" s="50" t="s">
        <v>870</v>
      </c>
      <c r="AD15" s="50" t="s">
        <v>809</v>
      </c>
      <c r="AE15" s="50" t="s">
        <v>810</v>
      </c>
      <c r="AF15" s="50" t="s">
        <v>172</v>
      </c>
      <c r="AG15" s="50" t="s">
        <v>176</v>
      </c>
      <c r="AH15" s="50" t="s">
        <v>177</v>
      </c>
      <c r="AI15" s="50" t="s">
        <v>918</v>
      </c>
    </row>
    <row r="16" spans="1:35" x14ac:dyDescent="0.2">
      <c r="A16" s="50" t="s">
        <v>142</v>
      </c>
      <c r="B16" s="50" t="s">
        <v>922</v>
      </c>
      <c r="C16" s="50" t="s">
        <v>923</v>
      </c>
      <c r="D16" s="50" t="s">
        <v>924</v>
      </c>
      <c r="E16" s="50" t="s">
        <v>925</v>
      </c>
      <c r="F16" s="50" t="s">
        <v>76</v>
      </c>
      <c r="G16" s="50" t="s">
        <v>58</v>
      </c>
      <c r="H16" s="50" t="s">
        <v>926</v>
      </c>
      <c r="I16" s="50" t="s">
        <v>803</v>
      </c>
      <c r="J16" s="50" t="s">
        <v>802</v>
      </c>
      <c r="K16" s="50" t="s">
        <v>820</v>
      </c>
      <c r="L16" s="50" t="s">
        <v>821</v>
      </c>
      <c r="M16" s="50" t="s">
        <v>927</v>
      </c>
      <c r="N16" s="50" t="s">
        <v>823</v>
      </c>
      <c r="O16" s="50" t="s">
        <v>824</v>
      </c>
      <c r="P16" s="50" t="s">
        <v>809</v>
      </c>
      <c r="Q16" s="50" t="s">
        <v>810</v>
      </c>
      <c r="R16" s="50" t="s">
        <v>142</v>
      </c>
      <c r="S16" s="50" t="s">
        <v>147</v>
      </c>
      <c r="T16" s="50" t="s">
        <v>148</v>
      </c>
      <c r="U16" s="50" t="s">
        <v>928</v>
      </c>
      <c r="V16" s="50" t="s">
        <v>812</v>
      </c>
      <c r="W16" s="50" t="s">
        <v>929</v>
      </c>
      <c r="X16" s="50" t="s">
        <v>930</v>
      </c>
      <c r="Y16" s="50" t="s">
        <v>931</v>
      </c>
      <c r="Z16" s="50" t="s">
        <v>932</v>
      </c>
      <c r="AA16" s="50" t="s">
        <v>927</v>
      </c>
      <c r="AB16" s="50" t="s">
        <v>823</v>
      </c>
      <c r="AC16" s="50" t="s">
        <v>824</v>
      </c>
      <c r="AD16" s="50" t="s">
        <v>809</v>
      </c>
      <c r="AE16" s="50" t="s">
        <v>810</v>
      </c>
      <c r="AF16" s="50" t="s">
        <v>142</v>
      </c>
      <c r="AG16" s="50" t="s">
        <v>147</v>
      </c>
      <c r="AH16" s="50" t="s">
        <v>148</v>
      </c>
      <c r="AI16" s="50" t="s">
        <v>928</v>
      </c>
    </row>
    <row r="17" spans="1:35" x14ac:dyDescent="0.2">
      <c r="A17" s="50" t="s">
        <v>103</v>
      </c>
      <c r="B17" s="50" t="s">
        <v>933</v>
      </c>
      <c r="C17" s="50" t="s">
        <v>934</v>
      </c>
      <c r="D17" s="50" t="s">
        <v>935</v>
      </c>
      <c r="E17" s="50" t="s">
        <v>936</v>
      </c>
      <c r="F17" s="50" t="s">
        <v>76</v>
      </c>
      <c r="G17" s="50" t="s">
        <v>58</v>
      </c>
      <c r="H17" s="50" t="s">
        <v>937</v>
      </c>
      <c r="I17" s="50" t="s">
        <v>803</v>
      </c>
      <c r="J17" s="50" t="s">
        <v>802</v>
      </c>
      <c r="K17" s="50" t="s">
        <v>938</v>
      </c>
      <c r="L17" s="50" t="s">
        <v>939</v>
      </c>
      <c r="M17" s="50" t="s">
        <v>940</v>
      </c>
      <c r="N17" s="50" t="s">
        <v>941</v>
      </c>
      <c r="O17" s="50" t="s">
        <v>942</v>
      </c>
      <c r="P17" s="50" t="s">
        <v>809</v>
      </c>
      <c r="Q17" s="50" t="s">
        <v>810</v>
      </c>
      <c r="R17" s="50" t="s">
        <v>103</v>
      </c>
      <c r="S17" s="50" t="s">
        <v>108</v>
      </c>
      <c r="T17" s="50" t="s">
        <v>109</v>
      </c>
      <c r="U17" s="50" t="s">
        <v>943</v>
      </c>
      <c r="V17" s="50" t="s">
        <v>812</v>
      </c>
      <c r="W17" s="50" t="s">
        <v>944</v>
      </c>
      <c r="X17" s="50" t="s">
        <v>945</v>
      </c>
      <c r="Y17" s="50" t="s">
        <v>946</v>
      </c>
      <c r="Z17" s="50" t="s">
        <v>947</v>
      </c>
      <c r="AA17" s="50" t="s">
        <v>940</v>
      </c>
      <c r="AB17" s="50" t="s">
        <v>941</v>
      </c>
      <c r="AC17" s="50" t="s">
        <v>942</v>
      </c>
      <c r="AD17" s="50" t="s">
        <v>809</v>
      </c>
      <c r="AE17" s="50" t="s">
        <v>810</v>
      </c>
      <c r="AF17" s="50" t="s">
        <v>103</v>
      </c>
      <c r="AG17" s="50" t="s">
        <v>108</v>
      </c>
      <c r="AH17" s="50" t="s">
        <v>109</v>
      </c>
      <c r="AI17" s="50" t="s">
        <v>943</v>
      </c>
    </row>
    <row r="18" spans="1:35" x14ac:dyDescent="0.2">
      <c r="A18" s="50" t="s">
        <v>103</v>
      </c>
      <c r="B18" s="50" t="s">
        <v>948</v>
      </c>
      <c r="C18" s="50" t="s">
        <v>949</v>
      </c>
      <c r="D18" s="50" t="s">
        <v>950</v>
      </c>
      <c r="E18" s="50" t="s">
        <v>951</v>
      </c>
      <c r="F18" s="50" t="s">
        <v>952</v>
      </c>
      <c r="G18" s="50" t="s">
        <v>58</v>
      </c>
      <c r="H18" s="50" t="s">
        <v>953</v>
      </c>
      <c r="I18" s="50" t="s">
        <v>803</v>
      </c>
      <c r="J18" s="50" t="s">
        <v>802</v>
      </c>
      <c r="K18" s="50" t="s">
        <v>938</v>
      </c>
      <c r="L18" s="50" t="s">
        <v>954</v>
      </c>
      <c r="M18" s="50" t="s">
        <v>940</v>
      </c>
      <c r="N18" s="50" t="s">
        <v>941</v>
      </c>
      <c r="O18" s="50" t="s">
        <v>942</v>
      </c>
      <c r="P18" s="50" t="s">
        <v>809</v>
      </c>
      <c r="Q18" s="50" t="s">
        <v>810</v>
      </c>
      <c r="R18" s="50" t="s">
        <v>103</v>
      </c>
      <c r="S18" s="50" t="s">
        <v>108</v>
      </c>
      <c r="T18" s="50" t="s">
        <v>109</v>
      </c>
      <c r="U18" s="50" t="s">
        <v>943</v>
      </c>
      <c r="V18" s="50" t="s">
        <v>812</v>
      </c>
      <c r="W18" s="50" t="s">
        <v>944</v>
      </c>
      <c r="X18" s="50" t="s">
        <v>945</v>
      </c>
      <c r="Y18" s="50" t="s">
        <v>946</v>
      </c>
      <c r="Z18" s="50" t="s">
        <v>947</v>
      </c>
      <c r="AA18" s="50" t="s">
        <v>940</v>
      </c>
      <c r="AB18" s="50" t="s">
        <v>941</v>
      </c>
      <c r="AC18" s="50" t="s">
        <v>942</v>
      </c>
      <c r="AD18" s="50" t="s">
        <v>809</v>
      </c>
      <c r="AE18" s="50" t="s">
        <v>810</v>
      </c>
      <c r="AF18" s="50" t="s">
        <v>103</v>
      </c>
      <c r="AG18" s="50" t="s">
        <v>108</v>
      </c>
      <c r="AH18" s="50" t="s">
        <v>109</v>
      </c>
      <c r="AI18" s="50" t="s">
        <v>943</v>
      </c>
    </row>
    <row r="19" spans="1:35" x14ac:dyDescent="0.2">
      <c r="A19" s="50" t="s">
        <v>955</v>
      </c>
      <c r="B19" s="50" t="s">
        <v>956</v>
      </c>
      <c r="C19" s="50" t="s">
        <v>957</v>
      </c>
      <c r="D19" s="50" t="s">
        <v>958</v>
      </c>
      <c r="E19" s="50" t="s">
        <v>959</v>
      </c>
      <c r="F19" s="50" t="s">
        <v>55</v>
      </c>
      <c r="G19" s="50" t="s">
        <v>58</v>
      </c>
      <c r="H19" s="50" t="s">
        <v>960</v>
      </c>
      <c r="I19" s="121" t="s">
        <v>832</v>
      </c>
      <c r="J19" s="50" t="s">
        <v>802</v>
      </c>
      <c r="K19" s="50" t="s">
        <v>833</v>
      </c>
      <c r="L19" s="50" t="s">
        <v>961</v>
      </c>
      <c r="M19" s="50" t="s">
        <v>962</v>
      </c>
      <c r="N19" s="50" t="s">
        <v>963</v>
      </c>
      <c r="O19" s="50" t="s">
        <v>808</v>
      </c>
      <c r="P19" s="50" t="s">
        <v>809</v>
      </c>
      <c r="Q19" s="50" t="s">
        <v>810</v>
      </c>
      <c r="R19" s="50" t="s">
        <v>955</v>
      </c>
      <c r="S19" s="50" t="s">
        <v>101</v>
      </c>
      <c r="T19" s="50" t="s">
        <v>102</v>
      </c>
      <c r="U19" s="50" t="s">
        <v>964</v>
      </c>
      <c r="V19" s="50" t="s">
        <v>812</v>
      </c>
      <c r="W19" s="50" t="s">
        <v>965</v>
      </c>
      <c r="X19" s="50" t="s">
        <v>966</v>
      </c>
      <c r="Y19" s="50" t="s">
        <v>967</v>
      </c>
      <c r="Z19" s="50" t="s">
        <v>968</v>
      </c>
      <c r="AA19" s="50" t="s">
        <v>962</v>
      </c>
      <c r="AB19" s="50" t="s">
        <v>963</v>
      </c>
      <c r="AC19" s="50" t="s">
        <v>808</v>
      </c>
      <c r="AD19" s="50" t="s">
        <v>809</v>
      </c>
      <c r="AE19" s="50" t="s">
        <v>810</v>
      </c>
      <c r="AF19" s="50" t="s">
        <v>955</v>
      </c>
      <c r="AG19" s="50" t="s">
        <v>101</v>
      </c>
      <c r="AH19" s="50" t="s">
        <v>102</v>
      </c>
      <c r="AI19" s="50" t="s">
        <v>964</v>
      </c>
    </row>
    <row r="20" spans="1:35" x14ac:dyDescent="0.2">
      <c r="A20" s="50" t="s">
        <v>955</v>
      </c>
      <c r="B20" s="50" t="s">
        <v>969</v>
      </c>
      <c r="C20" s="50" t="s">
        <v>970</v>
      </c>
      <c r="D20" s="50" t="s">
        <v>971</v>
      </c>
      <c r="E20" s="50" t="s">
        <v>223</v>
      </c>
      <c r="F20" s="50" t="s">
        <v>55</v>
      </c>
      <c r="G20" s="50" t="s">
        <v>58</v>
      </c>
      <c r="H20" s="50" t="s">
        <v>972</v>
      </c>
      <c r="I20" s="50" t="s">
        <v>803</v>
      </c>
      <c r="J20" s="50" t="s">
        <v>802</v>
      </c>
      <c r="K20" s="50" t="s">
        <v>973</v>
      </c>
      <c r="L20" s="50" t="s">
        <v>974</v>
      </c>
      <c r="M20" s="50" t="s">
        <v>962</v>
      </c>
      <c r="N20" s="50" t="s">
        <v>963</v>
      </c>
      <c r="O20" s="50" t="s">
        <v>808</v>
      </c>
      <c r="P20" s="50" t="s">
        <v>809</v>
      </c>
      <c r="Q20" s="50" t="s">
        <v>810</v>
      </c>
      <c r="R20" s="50" t="s">
        <v>955</v>
      </c>
      <c r="S20" s="50" t="s">
        <v>101</v>
      </c>
      <c r="T20" s="50" t="s">
        <v>102</v>
      </c>
      <c r="U20" s="50" t="s">
        <v>964</v>
      </c>
      <c r="V20" s="50" t="s">
        <v>812</v>
      </c>
      <c r="W20" s="50" t="s">
        <v>965</v>
      </c>
      <c r="X20" s="50" t="s">
        <v>966</v>
      </c>
      <c r="Y20" s="50" t="s">
        <v>967</v>
      </c>
      <c r="Z20" s="50" t="s">
        <v>968</v>
      </c>
      <c r="AA20" s="50" t="s">
        <v>962</v>
      </c>
      <c r="AB20" s="50" t="s">
        <v>963</v>
      </c>
      <c r="AC20" s="50" t="s">
        <v>808</v>
      </c>
      <c r="AD20" s="50" t="s">
        <v>809</v>
      </c>
      <c r="AE20" s="50" t="s">
        <v>810</v>
      </c>
      <c r="AF20" s="50" t="s">
        <v>955</v>
      </c>
      <c r="AG20" s="50" t="s">
        <v>101</v>
      </c>
      <c r="AH20" s="50" t="s">
        <v>102</v>
      </c>
      <c r="AI20" s="50" t="s">
        <v>964</v>
      </c>
    </row>
    <row r="21" spans="1:35" x14ac:dyDescent="0.2">
      <c r="A21" s="50" t="s">
        <v>955</v>
      </c>
      <c r="B21" s="50" t="s">
        <v>975</v>
      </c>
      <c r="C21" s="50" t="s">
        <v>976</v>
      </c>
      <c r="D21" s="50" t="s">
        <v>342</v>
      </c>
      <c r="E21" s="50" t="s">
        <v>977</v>
      </c>
      <c r="F21" s="50" t="s">
        <v>55</v>
      </c>
      <c r="G21" s="50" t="s">
        <v>58</v>
      </c>
      <c r="H21" s="50" t="s">
        <v>978</v>
      </c>
      <c r="I21" s="121" t="s">
        <v>832</v>
      </c>
      <c r="J21" s="50" t="s">
        <v>802</v>
      </c>
      <c r="K21" s="50" t="s">
        <v>833</v>
      </c>
      <c r="L21" s="50" t="s">
        <v>961</v>
      </c>
      <c r="M21" s="50" t="s">
        <v>962</v>
      </c>
      <c r="N21" s="50" t="s">
        <v>963</v>
      </c>
      <c r="O21" s="50" t="s">
        <v>808</v>
      </c>
      <c r="P21" s="50" t="s">
        <v>809</v>
      </c>
      <c r="Q21" s="50" t="s">
        <v>810</v>
      </c>
      <c r="R21" s="50" t="s">
        <v>955</v>
      </c>
      <c r="S21" s="50" t="s">
        <v>101</v>
      </c>
      <c r="T21" s="50" t="s">
        <v>102</v>
      </c>
      <c r="U21" s="50" t="s">
        <v>964</v>
      </c>
      <c r="V21" s="50" t="s">
        <v>812</v>
      </c>
      <c r="W21" s="50" t="s">
        <v>965</v>
      </c>
      <c r="X21" s="50" t="s">
        <v>966</v>
      </c>
      <c r="Y21" s="50" t="s">
        <v>967</v>
      </c>
      <c r="Z21" s="50" t="s">
        <v>968</v>
      </c>
      <c r="AA21" s="50" t="s">
        <v>962</v>
      </c>
      <c r="AB21" s="50" t="s">
        <v>963</v>
      </c>
      <c r="AC21" s="50" t="s">
        <v>808</v>
      </c>
      <c r="AD21" s="50" t="s">
        <v>809</v>
      </c>
      <c r="AE21" s="50" t="s">
        <v>810</v>
      </c>
      <c r="AF21" s="50" t="s">
        <v>955</v>
      </c>
      <c r="AG21" s="50" t="s">
        <v>101</v>
      </c>
      <c r="AH21" s="50" t="s">
        <v>102</v>
      </c>
      <c r="AI21" s="50" t="s">
        <v>964</v>
      </c>
    </row>
    <row r="22" spans="1:35" x14ac:dyDescent="0.2">
      <c r="A22" s="50" t="s">
        <v>955</v>
      </c>
      <c r="B22" s="50" t="s">
        <v>979</v>
      </c>
      <c r="C22" s="50" t="s">
        <v>980</v>
      </c>
      <c r="D22" s="50" t="s">
        <v>981</v>
      </c>
      <c r="E22" s="50" t="s">
        <v>982</v>
      </c>
      <c r="F22" s="50" t="s">
        <v>55</v>
      </c>
      <c r="G22" s="50" t="s">
        <v>58</v>
      </c>
      <c r="H22" s="50" t="s">
        <v>983</v>
      </c>
      <c r="I22" s="50" t="s">
        <v>803</v>
      </c>
      <c r="J22" s="50" t="s">
        <v>802</v>
      </c>
      <c r="K22" s="50" t="s">
        <v>973</v>
      </c>
      <c r="L22" s="50" t="s">
        <v>974</v>
      </c>
      <c r="M22" s="50" t="s">
        <v>962</v>
      </c>
      <c r="N22" s="50" t="s">
        <v>963</v>
      </c>
      <c r="O22" s="50" t="s">
        <v>808</v>
      </c>
      <c r="P22" s="50" t="s">
        <v>809</v>
      </c>
      <c r="Q22" s="50" t="s">
        <v>810</v>
      </c>
      <c r="R22" s="50" t="s">
        <v>955</v>
      </c>
      <c r="S22" s="50" t="s">
        <v>101</v>
      </c>
      <c r="T22" s="50" t="s">
        <v>102</v>
      </c>
      <c r="U22" s="50" t="s">
        <v>964</v>
      </c>
      <c r="V22" s="50" t="s">
        <v>812</v>
      </c>
      <c r="W22" s="50" t="s">
        <v>965</v>
      </c>
      <c r="X22" s="50" t="s">
        <v>966</v>
      </c>
      <c r="Y22" s="50" t="s">
        <v>967</v>
      </c>
      <c r="Z22" s="50" t="s">
        <v>968</v>
      </c>
      <c r="AA22" s="50" t="s">
        <v>962</v>
      </c>
      <c r="AB22" s="50" t="s">
        <v>963</v>
      </c>
      <c r="AC22" s="50" t="s">
        <v>808</v>
      </c>
      <c r="AD22" s="50" t="s">
        <v>809</v>
      </c>
      <c r="AE22" s="50" t="s">
        <v>810</v>
      </c>
      <c r="AF22" s="50" t="s">
        <v>955</v>
      </c>
      <c r="AG22" s="50" t="s">
        <v>101</v>
      </c>
      <c r="AH22" s="50" t="s">
        <v>102</v>
      </c>
      <c r="AI22" s="50" t="s">
        <v>964</v>
      </c>
    </row>
    <row r="23" spans="1:35" x14ac:dyDescent="0.2">
      <c r="A23" s="50" t="s">
        <v>90</v>
      </c>
      <c r="B23" s="50" t="s">
        <v>984</v>
      </c>
      <c r="C23" s="50" t="s">
        <v>985</v>
      </c>
      <c r="D23" s="50" t="s">
        <v>986</v>
      </c>
      <c r="E23" s="50" t="s">
        <v>987</v>
      </c>
      <c r="F23" s="50" t="s">
        <v>55</v>
      </c>
      <c r="G23" s="50" t="s">
        <v>58</v>
      </c>
      <c r="H23" s="50" t="s">
        <v>988</v>
      </c>
      <c r="I23" s="50" t="s">
        <v>803</v>
      </c>
      <c r="J23" s="50" t="s">
        <v>802</v>
      </c>
      <c r="K23" s="50" t="s">
        <v>820</v>
      </c>
      <c r="L23" s="50" t="s">
        <v>856</v>
      </c>
      <c r="M23" s="50" t="s">
        <v>989</v>
      </c>
      <c r="N23" s="50" t="s">
        <v>883</v>
      </c>
      <c r="O23" s="50" t="s">
        <v>824</v>
      </c>
      <c r="P23" s="50" t="s">
        <v>809</v>
      </c>
      <c r="Q23" s="50" t="s">
        <v>810</v>
      </c>
      <c r="R23" s="50" t="s">
        <v>90</v>
      </c>
      <c r="S23" s="50" t="s">
        <v>88</v>
      </c>
      <c r="T23" s="50" t="s">
        <v>89</v>
      </c>
      <c r="U23" s="50" t="s">
        <v>990</v>
      </c>
      <c r="V23" s="50" t="s">
        <v>812</v>
      </c>
      <c r="W23" s="50" t="s">
        <v>991</v>
      </c>
      <c r="X23" s="50" t="s">
        <v>992</v>
      </c>
      <c r="Y23" s="50" t="s">
        <v>993</v>
      </c>
      <c r="Z23" s="50" t="s">
        <v>994</v>
      </c>
      <c r="AA23" s="50" t="s">
        <v>989</v>
      </c>
      <c r="AB23" s="50" t="s">
        <v>883</v>
      </c>
      <c r="AC23" s="50" t="s">
        <v>824</v>
      </c>
      <c r="AD23" s="50" t="s">
        <v>809</v>
      </c>
      <c r="AE23" s="50" t="s">
        <v>810</v>
      </c>
      <c r="AF23" s="50" t="s">
        <v>90</v>
      </c>
      <c r="AG23" s="50" t="s">
        <v>88</v>
      </c>
      <c r="AH23" s="50" t="s">
        <v>89</v>
      </c>
      <c r="AI23" s="50" t="s">
        <v>990</v>
      </c>
    </row>
    <row r="25" spans="1:35" x14ac:dyDescent="0.2">
      <c r="A25" s="167">
        <v>0</v>
      </c>
      <c r="B25" s="167" t="s">
        <v>762</v>
      </c>
      <c r="C25" s="167" t="s">
        <v>763</v>
      </c>
      <c r="D25" s="167" t="s">
        <v>764</v>
      </c>
      <c r="E25" s="167" t="s">
        <v>765</v>
      </c>
      <c r="G25" s="191" t="s">
        <v>1035</v>
      </c>
      <c r="H25" s="191" t="s">
        <v>1036</v>
      </c>
      <c r="I25" s="191" t="s">
        <v>1037</v>
      </c>
    </row>
    <row r="26" spans="1:35" x14ac:dyDescent="0.2">
      <c r="A26" s="50" t="s">
        <v>38</v>
      </c>
      <c r="B26" s="50" t="s">
        <v>829</v>
      </c>
      <c r="C26" s="50" t="s">
        <v>830</v>
      </c>
      <c r="D26" s="50" t="s">
        <v>92</v>
      </c>
      <c r="E26" s="50" t="s">
        <v>44</v>
      </c>
      <c r="F26" s="121" t="s">
        <v>832</v>
      </c>
      <c r="G26" s="55"/>
      <c r="H26" s="55"/>
      <c r="I26" s="55"/>
    </row>
    <row r="27" spans="1:35" x14ac:dyDescent="0.2">
      <c r="A27" s="50" t="s">
        <v>38</v>
      </c>
      <c r="B27" s="50" t="s">
        <v>835</v>
      </c>
      <c r="C27" s="50" t="s">
        <v>817</v>
      </c>
      <c r="D27" s="50" t="s">
        <v>250</v>
      </c>
      <c r="E27" s="50" t="s">
        <v>836</v>
      </c>
      <c r="F27" s="121" t="s">
        <v>832</v>
      </c>
      <c r="G27" s="55"/>
      <c r="H27" s="55"/>
      <c r="I27" s="55"/>
    </row>
    <row r="28" spans="1:35" x14ac:dyDescent="0.2">
      <c r="A28" s="50" t="s">
        <v>244</v>
      </c>
      <c r="B28" s="50" t="s">
        <v>839</v>
      </c>
      <c r="C28" s="50" t="s">
        <v>840</v>
      </c>
      <c r="D28" s="50" t="s">
        <v>841</v>
      </c>
      <c r="E28" s="50" t="s">
        <v>842</v>
      </c>
      <c r="F28" s="121" t="s">
        <v>832</v>
      </c>
      <c r="G28" s="55"/>
      <c r="H28" s="55"/>
      <c r="I28" s="55"/>
    </row>
    <row r="29" spans="1:35" x14ac:dyDescent="0.2">
      <c r="A29" s="50" t="s">
        <v>244</v>
      </c>
      <c r="B29" s="50" t="s">
        <v>901</v>
      </c>
      <c r="C29" s="50" t="s">
        <v>902</v>
      </c>
      <c r="D29" s="50" t="s">
        <v>173</v>
      </c>
      <c r="E29" s="50" t="s">
        <v>903</v>
      </c>
      <c r="F29" s="121" t="s">
        <v>832</v>
      </c>
      <c r="G29" s="55"/>
      <c r="H29" s="55"/>
      <c r="I29" s="55"/>
    </row>
    <row r="30" spans="1:35" x14ac:dyDescent="0.2">
      <c r="A30" s="50" t="s">
        <v>172</v>
      </c>
      <c r="B30" s="50" t="s">
        <v>912</v>
      </c>
      <c r="C30" s="50" t="s">
        <v>913</v>
      </c>
      <c r="D30" s="50" t="s">
        <v>539</v>
      </c>
      <c r="E30" s="50" t="s">
        <v>914</v>
      </c>
      <c r="F30" s="121" t="s">
        <v>832</v>
      </c>
      <c r="G30" s="55"/>
      <c r="H30" s="55"/>
      <c r="I30" s="55"/>
    </row>
    <row r="31" spans="1:35" x14ac:dyDescent="0.2">
      <c r="A31" s="50" t="s">
        <v>955</v>
      </c>
      <c r="B31" s="50" t="s">
        <v>956</v>
      </c>
      <c r="C31" s="50" t="s">
        <v>957</v>
      </c>
      <c r="D31" s="50" t="s">
        <v>958</v>
      </c>
      <c r="E31" s="50" t="s">
        <v>959</v>
      </c>
      <c r="F31" s="121" t="s">
        <v>832</v>
      </c>
      <c r="G31" s="55"/>
      <c r="H31" s="55"/>
      <c r="I31" s="55"/>
    </row>
    <row r="32" spans="1:35" x14ac:dyDescent="0.2">
      <c r="A32" s="50" t="s">
        <v>955</v>
      </c>
      <c r="B32" s="50" t="s">
        <v>975</v>
      </c>
      <c r="C32" s="50" t="s">
        <v>976</v>
      </c>
      <c r="D32" s="50" t="s">
        <v>342</v>
      </c>
      <c r="E32" s="50" t="s">
        <v>977</v>
      </c>
      <c r="F32" s="121" t="s">
        <v>832</v>
      </c>
      <c r="G32" s="55"/>
      <c r="H32" s="55"/>
      <c r="I32" s="55"/>
    </row>
    <row r="33" spans="1:9" x14ac:dyDescent="0.2">
      <c r="A33" s="50" t="s">
        <v>796</v>
      </c>
      <c r="B33" s="50" t="s">
        <v>797</v>
      </c>
      <c r="C33" s="50" t="s">
        <v>798</v>
      </c>
      <c r="D33" s="50" t="s">
        <v>799</v>
      </c>
      <c r="E33" s="50" t="s">
        <v>800</v>
      </c>
      <c r="F33" s="50" t="s">
        <v>803</v>
      </c>
      <c r="G33" s="55"/>
      <c r="H33" s="55"/>
      <c r="I33" s="55"/>
    </row>
    <row r="34" spans="1:9" x14ac:dyDescent="0.2">
      <c r="A34" s="50" t="s">
        <v>38</v>
      </c>
      <c r="B34" s="50" t="s">
        <v>816</v>
      </c>
      <c r="C34" s="50" t="s">
        <v>817</v>
      </c>
      <c r="D34" s="50" t="s">
        <v>131</v>
      </c>
      <c r="E34" s="50" t="s">
        <v>818</v>
      </c>
      <c r="F34" s="50" t="s">
        <v>803</v>
      </c>
      <c r="G34" s="55"/>
      <c r="H34" s="55"/>
      <c r="I34" s="55"/>
    </row>
    <row r="35" spans="1:9" x14ac:dyDescent="0.2">
      <c r="A35" s="50" t="s">
        <v>244</v>
      </c>
      <c r="B35" s="50" t="s">
        <v>850</v>
      </c>
      <c r="C35" s="50" t="s">
        <v>851</v>
      </c>
      <c r="D35" s="50" t="s">
        <v>852</v>
      </c>
      <c r="E35" s="50" t="s">
        <v>853</v>
      </c>
      <c r="F35" s="50" t="s">
        <v>803</v>
      </c>
      <c r="G35" s="55"/>
      <c r="H35" s="55"/>
      <c r="I35" s="55"/>
    </row>
    <row r="36" spans="1:9" x14ac:dyDescent="0.2">
      <c r="A36" s="50" t="s">
        <v>244</v>
      </c>
      <c r="B36" s="50" t="s">
        <v>857</v>
      </c>
      <c r="C36" s="50" t="s">
        <v>858</v>
      </c>
      <c r="D36" s="50" t="s">
        <v>246</v>
      </c>
      <c r="E36" s="50" t="s">
        <v>859</v>
      </c>
      <c r="F36" s="50" t="s">
        <v>803</v>
      </c>
      <c r="G36" s="55"/>
      <c r="H36" s="55"/>
      <c r="I36" s="55"/>
    </row>
    <row r="37" spans="1:9" x14ac:dyDescent="0.2">
      <c r="A37" s="50" t="s">
        <v>51</v>
      </c>
      <c r="B37" s="50" t="s">
        <v>862</v>
      </c>
      <c r="C37" s="50" t="s">
        <v>863</v>
      </c>
      <c r="D37" s="50" t="s">
        <v>864</v>
      </c>
      <c r="E37" s="50" t="s">
        <v>865</v>
      </c>
      <c r="F37" s="50" t="s">
        <v>803</v>
      </c>
      <c r="G37" s="55"/>
      <c r="H37" s="55"/>
      <c r="I37" s="55"/>
    </row>
    <row r="38" spans="1:9" x14ac:dyDescent="0.2">
      <c r="A38" s="50" t="s">
        <v>189</v>
      </c>
      <c r="B38" s="50" t="s">
        <v>876</v>
      </c>
      <c r="C38" s="50" t="s">
        <v>877</v>
      </c>
      <c r="D38" s="50" t="s">
        <v>878</v>
      </c>
      <c r="E38" s="50" t="s">
        <v>879</v>
      </c>
      <c r="F38" s="50" t="s">
        <v>803</v>
      </c>
      <c r="G38" s="55"/>
      <c r="H38" s="55"/>
      <c r="I38" s="55"/>
    </row>
    <row r="39" spans="1:9" x14ac:dyDescent="0.2">
      <c r="A39" s="50" t="s">
        <v>361</v>
      </c>
      <c r="B39" s="50" t="s">
        <v>889</v>
      </c>
      <c r="C39" s="50" t="s">
        <v>890</v>
      </c>
      <c r="D39" s="50" t="s">
        <v>891</v>
      </c>
      <c r="E39" s="50" t="s">
        <v>892</v>
      </c>
      <c r="F39" s="50" t="s">
        <v>803</v>
      </c>
      <c r="G39" s="55"/>
      <c r="H39" s="55"/>
      <c r="I39" s="55"/>
    </row>
    <row r="40" spans="1:9" x14ac:dyDescent="0.2">
      <c r="A40" s="50" t="s">
        <v>142</v>
      </c>
      <c r="B40" s="50"/>
      <c r="C40" s="50"/>
      <c r="D40" s="50"/>
      <c r="E40" s="50"/>
      <c r="F40" s="50"/>
      <c r="G40" s="55"/>
      <c r="H40" s="55"/>
      <c r="I40" s="55"/>
    </row>
    <row r="41" spans="1:9" x14ac:dyDescent="0.2">
      <c r="A41" s="50" t="s">
        <v>103</v>
      </c>
      <c r="B41" s="50" t="s">
        <v>933</v>
      </c>
      <c r="C41" s="50" t="s">
        <v>934</v>
      </c>
      <c r="D41" s="50" t="s">
        <v>935</v>
      </c>
      <c r="E41" s="50" t="s">
        <v>936</v>
      </c>
      <c r="F41" s="50" t="s">
        <v>803</v>
      </c>
      <c r="G41" s="55"/>
      <c r="H41" s="55"/>
      <c r="I41" s="55"/>
    </row>
    <row r="42" spans="1:9" x14ac:dyDescent="0.2">
      <c r="A42" s="50" t="s">
        <v>103</v>
      </c>
      <c r="B42" s="50" t="s">
        <v>948</v>
      </c>
      <c r="C42" s="50" t="s">
        <v>949</v>
      </c>
      <c r="D42" s="50" t="s">
        <v>950</v>
      </c>
      <c r="E42" s="50" t="s">
        <v>951</v>
      </c>
      <c r="F42" s="50" t="s">
        <v>803</v>
      </c>
      <c r="G42" s="55"/>
      <c r="H42" s="55"/>
      <c r="I42" s="55"/>
    </row>
    <row r="43" spans="1:9" x14ac:dyDescent="0.2">
      <c r="A43" s="50" t="s">
        <v>955</v>
      </c>
      <c r="B43" s="50" t="s">
        <v>969</v>
      </c>
      <c r="C43" s="50" t="s">
        <v>970</v>
      </c>
      <c r="D43" s="50" t="s">
        <v>971</v>
      </c>
      <c r="E43" s="50" t="s">
        <v>223</v>
      </c>
      <c r="F43" s="50" t="s">
        <v>803</v>
      </c>
      <c r="G43" s="55"/>
      <c r="H43" s="55"/>
      <c r="I43" s="55"/>
    </row>
    <row r="44" spans="1:9" x14ac:dyDescent="0.2">
      <c r="A44" s="50" t="s">
        <v>955</v>
      </c>
      <c r="B44" s="50" t="s">
        <v>979</v>
      </c>
      <c r="C44" s="50" t="s">
        <v>980</v>
      </c>
      <c r="D44" s="50" t="s">
        <v>981</v>
      </c>
      <c r="E44" s="50" t="s">
        <v>982</v>
      </c>
      <c r="F44" s="50" t="s">
        <v>803</v>
      </c>
      <c r="G44" s="55"/>
      <c r="H44" s="55"/>
      <c r="I44" s="55"/>
    </row>
    <row r="45" spans="1:9" x14ac:dyDescent="0.2">
      <c r="A45" s="50" t="s">
        <v>90</v>
      </c>
      <c r="B45" s="50" t="s">
        <v>984</v>
      </c>
      <c r="C45" s="50" t="s">
        <v>985</v>
      </c>
      <c r="D45" s="50" t="s">
        <v>986</v>
      </c>
      <c r="E45" s="50" t="s">
        <v>987</v>
      </c>
      <c r="F45" s="50" t="s">
        <v>803</v>
      </c>
      <c r="G45" s="55"/>
      <c r="H45" s="55"/>
      <c r="I45" s="55"/>
    </row>
  </sheetData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2"/>
  <sheetViews>
    <sheetView workbookViewId="0">
      <selection activeCell="M3" sqref="M3"/>
    </sheetView>
  </sheetViews>
  <sheetFormatPr baseColWidth="10" defaultColWidth="9.33203125" defaultRowHeight="12.75" x14ac:dyDescent="0.2"/>
  <cols>
    <col min="1" max="1" width="9.5" customWidth="1"/>
    <col min="2" max="3" width="18" customWidth="1"/>
    <col min="4" max="9" width="17.83203125" customWidth="1"/>
    <col min="10" max="10" width="18" customWidth="1"/>
    <col min="11" max="11" width="17.83203125" customWidth="1"/>
    <col min="12" max="12" width="9.83203125" customWidth="1"/>
  </cols>
  <sheetData>
    <row r="1" spans="1:12" ht="21" customHeight="1" x14ac:dyDescent="0.2">
      <c r="A1" s="266" t="s">
        <v>0</v>
      </c>
      <c r="B1" s="266"/>
      <c r="C1" s="266"/>
      <c r="D1" s="266"/>
      <c r="E1" s="7"/>
      <c r="F1" s="1"/>
      <c r="G1" s="1"/>
      <c r="H1" s="279" t="s">
        <v>9</v>
      </c>
      <c r="I1" s="279"/>
      <c r="J1" s="279"/>
      <c r="K1" s="279"/>
      <c r="L1" s="1"/>
    </row>
    <row r="2" spans="1:12" ht="12.95" customHeight="1" x14ac:dyDescent="0.2">
      <c r="A2" s="2" t="s">
        <v>2</v>
      </c>
      <c r="B2" s="2" t="s">
        <v>3</v>
      </c>
      <c r="C2" s="2" t="s">
        <v>2</v>
      </c>
      <c r="D2" s="6" t="s">
        <v>4</v>
      </c>
      <c r="E2" s="2" t="s">
        <v>2</v>
      </c>
      <c r="F2" s="2" t="s">
        <v>5</v>
      </c>
      <c r="G2" s="2" t="s">
        <v>2</v>
      </c>
      <c r="H2" s="2" t="s">
        <v>6</v>
      </c>
      <c r="I2" s="2" t="s">
        <v>2</v>
      </c>
      <c r="J2" s="2" t="s">
        <v>7</v>
      </c>
      <c r="K2" s="3" t="s">
        <v>8</v>
      </c>
      <c r="L2" s="2" t="s">
        <v>2</v>
      </c>
    </row>
    <row r="3" spans="1:12" ht="12.95" customHeight="1" x14ac:dyDescent="0.2">
      <c r="A3" s="2">
        <v>1</v>
      </c>
      <c r="B3" s="42">
        <v>4.0972222222222222E-2</v>
      </c>
      <c r="C3" s="2">
        <v>1</v>
      </c>
      <c r="D3" s="42">
        <v>4.0972222222222222E-2</v>
      </c>
      <c r="E3" s="2">
        <v>1</v>
      </c>
      <c r="F3" s="42">
        <v>4.0972222222222222E-2</v>
      </c>
      <c r="G3" s="2">
        <v>1</v>
      </c>
      <c r="H3" s="42">
        <v>4.0972222222222222E-2</v>
      </c>
      <c r="I3" s="2">
        <v>1</v>
      </c>
      <c r="J3" s="42">
        <v>4.0972222222222222E-2</v>
      </c>
      <c r="K3" s="42">
        <v>4.0972222222222222E-2</v>
      </c>
      <c r="L3" s="2">
        <v>1</v>
      </c>
    </row>
    <row r="4" spans="1:12" ht="12" customHeight="1" x14ac:dyDescent="0.2">
      <c r="A4" s="4">
        <v>2</v>
      </c>
      <c r="B4" s="23">
        <v>8.449074074074075E-4</v>
      </c>
      <c r="C4" s="4">
        <v>2</v>
      </c>
      <c r="D4" s="33">
        <v>1.2268518518518518E-3</v>
      </c>
      <c r="E4" s="4">
        <v>2</v>
      </c>
      <c r="F4" s="17">
        <v>1.2384259259259258E-3</v>
      </c>
      <c r="G4" s="4">
        <v>2</v>
      </c>
      <c r="H4" s="17">
        <v>1.2384259259259258E-3</v>
      </c>
      <c r="I4" s="4">
        <v>2</v>
      </c>
      <c r="J4" s="23">
        <v>1.0416666666666667E-3</v>
      </c>
      <c r="K4" s="18">
        <v>5.0000000000000001E-3</v>
      </c>
      <c r="L4" s="4">
        <v>2</v>
      </c>
    </row>
    <row r="5" spans="1:12" ht="12" customHeight="1" x14ac:dyDescent="0.2">
      <c r="A5" s="5">
        <v>3</v>
      </c>
      <c r="B5" s="24">
        <v>7.8703703703703705E-4</v>
      </c>
      <c r="C5" s="5">
        <v>3</v>
      </c>
      <c r="D5" s="34">
        <v>1.2037037037037038E-3</v>
      </c>
      <c r="E5" s="5">
        <v>3</v>
      </c>
      <c r="F5" s="19">
        <v>1.2152777777777778E-3</v>
      </c>
      <c r="G5" s="5">
        <v>3</v>
      </c>
      <c r="H5" s="19">
        <v>1.2152777777777778E-3</v>
      </c>
      <c r="I5" s="5">
        <v>3</v>
      </c>
      <c r="J5" s="24">
        <v>1.0185185185185186E-3</v>
      </c>
      <c r="K5" s="20">
        <v>4.9074074074074072E-3</v>
      </c>
      <c r="L5" s="5">
        <v>3</v>
      </c>
    </row>
    <row r="6" spans="1:12" ht="12" customHeight="1" x14ac:dyDescent="0.2">
      <c r="A6" s="4">
        <v>4</v>
      </c>
      <c r="B6" s="23">
        <v>7.291666666666667E-4</v>
      </c>
      <c r="C6" s="4">
        <v>4</v>
      </c>
      <c r="D6" s="33">
        <v>1.1805555555555556E-3</v>
      </c>
      <c r="E6" s="4">
        <v>4</v>
      </c>
      <c r="F6" s="17">
        <v>1.1921296296296296E-3</v>
      </c>
      <c r="G6" s="4">
        <v>4</v>
      </c>
      <c r="H6" s="17">
        <v>1.1921296296296296E-3</v>
      </c>
      <c r="I6" s="4">
        <v>4</v>
      </c>
      <c r="J6" s="23">
        <v>9.9537037037037042E-4</v>
      </c>
      <c r="K6" s="22">
        <v>4.7916666666666672E-3</v>
      </c>
      <c r="L6" s="4">
        <v>4</v>
      </c>
    </row>
    <row r="7" spans="1:12" ht="12" customHeight="1" x14ac:dyDescent="0.2">
      <c r="A7" s="5">
        <v>5</v>
      </c>
      <c r="B7" s="24">
        <v>6.8287037037037025E-4</v>
      </c>
      <c r="C7" s="5">
        <v>5</v>
      </c>
      <c r="D7" s="34">
        <v>1.1574074074074073E-3</v>
      </c>
      <c r="E7" s="5">
        <v>5</v>
      </c>
      <c r="F7" s="19">
        <v>1.1689814814814816E-3</v>
      </c>
      <c r="G7" s="5">
        <v>5</v>
      </c>
      <c r="H7" s="19">
        <v>1.1689814814814816E-3</v>
      </c>
      <c r="I7" s="5">
        <v>5</v>
      </c>
      <c r="J7" s="24">
        <v>9.7222222222222209E-4</v>
      </c>
      <c r="K7" s="21">
        <v>4.6990740740740743E-3</v>
      </c>
      <c r="L7" s="5">
        <v>5</v>
      </c>
    </row>
    <row r="8" spans="1:12" ht="12" customHeight="1" x14ac:dyDescent="0.2">
      <c r="A8" s="4">
        <v>6</v>
      </c>
      <c r="B8" s="23">
        <v>6.4814814814814813E-4</v>
      </c>
      <c r="C8" s="4">
        <v>6</v>
      </c>
      <c r="D8" s="33">
        <v>1.1342592592592591E-3</v>
      </c>
      <c r="E8" s="4">
        <v>6</v>
      </c>
      <c r="F8" s="17">
        <v>1.1458333333333333E-3</v>
      </c>
      <c r="G8" s="4">
        <v>6</v>
      </c>
      <c r="H8" s="17">
        <v>1.1458333333333333E-3</v>
      </c>
      <c r="I8" s="4">
        <v>6</v>
      </c>
      <c r="J8" s="23">
        <v>9.4907407407407408E-4</v>
      </c>
      <c r="K8" s="22">
        <v>4.6064814814814814E-3</v>
      </c>
      <c r="L8" s="4">
        <v>6</v>
      </c>
    </row>
    <row r="9" spans="1:12" ht="12" customHeight="1" x14ac:dyDescent="0.2">
      <c r="A9" s="5">
        <v>7</v>
      </c>
      <c r="B9" s="24">
        <v>6.134259259259259E-4</v>
      </c>
      <c r="C9" s="5">
        <v>7</v>
      </c>
      <c r="D9" s="34">
        <v>1.1111111111111111E-3</v>
      </c>
      <c r="E9" s="5">
        <v>7</v>
      </c>
      <c r="F9" s="19">
        <v>1.1226851851851851E-3</v>
      </c>
      <c r="G9" s="5">
        <v>7</v>
      </c>
      <c r="H9" s="19">
        <v>1.1226851851851851E-3</v>
      </c>
      <c r="I9" s="5">
        <v>7</v>
      </c>
      <c r="J9" s="24">
        <v>9.2592592592592585E-4</v>
      </c>
      <c r="K9" s="20">
        <v>4.5138888888888893E-3</v>
      </c>
      <c r="L9" s="5">
        <v>7</v>
      </c>
    </row>
    <row r="10" spans="1:12" ht="12" customHeight="1" x14ac:dyDescent="0.2">
      <c r="A10" s="4">
        <v>8</v>
      </c>
      <c r="B10" s="23">
        <v>5.9027777777777778E-4</v>
      </c>
      <c r="C10" s="4">
        <v>8</v>
      </c>
      <c r="D10" s="33">
        <v>1.0879629629629629E-3</v>
      </c>
      <c r="E10" s="4">
        <v>8</v>
      </c>
      <c r="F10" s="17">
        <v>1.0995370370370371E-3</v>
      </c>
      <c r="G10" s="4">
        <v>8</v>
      </c>
      <c r="H10" s="17">
        <v>1.0995370370370371E-3</v>
      </c>
      <c r="I10" s="4">
        <v>8</v>
      </c>
      <c r="J10" s="23">
        <v>9.0277777777777784E-4</v>
      </c>
      <c r="K10" s="18">
        <v>4.4212962962962956E-3</v>
      </c>
      <c r="L10" s="4">
        <v>8</v>
      </c>
    </row>
    <row r="11" spans="1:12" ht="12" customHeight="1" x14ac:dyDescent="0.2">
      <c r="A11" s="5">
        <v>9</v>
      </c>
      <c r="B11" s="24">
        <v>5.6712962962962956E-4</v>
      </c>
      <c r="C11" s="5">
        <v>9</v>
      </c>
      <c r="D11" s="34">
        <v>1.0648148148148147E-3</v>
      </c>
      <c r="E11" s="5">
        <v>9</v>
      </c>
      <c r="F11" s="19">
        <v>1.0763888888888889E-3</v>
      </c>
      <c r="G11" s="5">
        <v>9</v>
      </c>
      <c r="H11" s="19">
        <v>1.0763888888888889E-3</v>
      </c>
      <c r="I11" s="5">
        <v>9</v>
      </c>
      <c r="J11" s="24">
        <v>8.7962962962962962E-4</v>
      </c>
      <c r="K11" s="20">
        <v>4.3287037037037035E-3</v>
      </c>
      <c r="L11" s="5">
        <v>9</v>
      </c>
    </row>
    <row r="12" spans="1:12" ht="12" customHeight="1" x14ac:dyDescent="0.2">
      <c r="A12" s="4">
        <v>10</v>
      </c>
      <c r="B12" s="23">
        <v>5.5555555555555556E-4</v>
      </c>
      <c r="C12" s="4">
        <v>10</v>
      </c>
      <c r="D12" s="35">
        <v>1.0416666666666667E-3</v>
      </c>
      <c r="E12" s="4">
        <v>10</v>
      </c>
      <c r="F12" s="23">
        <v>1.0532407407407407E-3</v>
      </c>
      <c r="G12" s="4">
        <v>10</v>
      </c>
      <c r="H12" s="23">
        <v>1.0532407407407407E-3</v>
      </c>
      <c r="I12" s="4">
        <v>10</v>
      </c>
      <c r="J12" s="23">
        <v>8.564814814814815E-4</v>
      </c>
      <c r="K12" s="18">
        <v>4.2361111111111106E-3</v>
      </c>
      <c r="L12" s="4">
        <v>10</v>
      </c>
    </row>
    <row r="13" spans="1:12" ht="12" customHeight="1" x14ac:dyDescent="0.2">
      <c r="A13" s="5">
        <v>11</v>
      </c>
      <c r="B13" s="24">
        <v>5.4398148148148144E-4</v>
      </c>
      <c r="C13" s="5">
        <v>11</v>
      </c>
      <c r="D13" s="36">
        <v>1.0185185185185186E-3</v>
      </c>
      <c r="E13" s="5">
        <v>11</v>
      </c>
      <c r="F13" s="24">
        <v>1.0185185185185186E-3</v>
      </c>
      <c r="G13" s="5">
        <v>11</v>
      </c>
      <c r="H13" s="24">
        <v>1.0185185185185186E-3</v>
      </c>
      <c r="I13" s="5">
        <v>11</v>
      </c>
      <c r="J13" s="24">
        <v>8.3333333333333339E-4</v>
      </c>
      <c r="K13" s="21">
        <v>4.1435185185185186E-3</v>
      </c>
      <c r="L13" s="5">
        <v>11</v>
      </c>
    </row>
    <row r="14" spans="1:12" ht="12" customHeight="1" x14ac:dyDescent="0.2">
      <c r="A14" s="4">
        <v>12</v>
      </c>
      <c r="B14" s="23">
        <v>5.3240740740740744E-4</v>
      </c>
      <c r="C14" s="4">
        <v>12</v>
      </c>
      <c r="D14" s="35">
        <v>9.9537037037037042E-4</v>
      </c>
      <c r="E14" s="4">
        <v>12</v>
      </c>
      <c r="F14" s="23">
        <v>9.9537037037037042E-4</v>
      </c>
      <c r="G14" s="4">
        <v>12</v>
      </c>
      <c r="H14" s="23">
        <v>9.9537037037037042E-4</v>
      </c>
      <c r="I14" s="4">
        <v>12</v>
      </c>
      <c r="J14" s="23">
        <v>8.1018518518518516E-4</v>
      </c>
      <c r="K14" s="22">
        <v>4.0509259259259257E-3</v>
      </c>
      <c r="L14" s="4">
        <v>12</v>
      </c>
    </row>
    <row r="15" spans="1:12" ht="12" customHeight="1" x14ac:dyDescent="0.2">
      <c r="A15" s="5">
        <v>13</v>
      </c>
      <c r="B15" s="24">
        <v>5.2083333333333333E-4</v>
      </c>
      <c r="C15" s="5">
        <v>13</v>
      </c>
      <c r="D15" s="36">
        <v>9.7222222222222209E-4</v>
      </c>
      <c r="E15" s="5">
        <v>13</v>
      </c>
      <c r="F15" s="24">
        <v>9.6064814814814808E-4</v>
      </c>
      <c r="G15" s="5">
        <v>13</v>
      </c>
      <c r="H15" s="24">
        <v>9.6064814814814808E-4</v>
      </c>
      <c r="I15" s="5">
        <v>13</v>
      </c>
      <c r="J15" s="24">
        <v>7.8703703703703705E-4</v>
      </c>
      <c r="K15" s="21">
        <v>3.9583333333333337E-3</v>
      </c>
      <c r="L15" s="5">
        <v>13</v>
      </c>
    </row>
    <row r="16" spans="1:12" ht="12" customHeight="1" x14ac:dyDescent="0.2">
      <c r="A16" s="4">
        <v>14</v>
      </c>
      <c r="B16" s="23">
        <v>5.1504629629629632E-4</v>
      </c>
      <c r="C16" s="4">
        <v>14</v>
      </c>
      <c r="D16" s="35">
        <v>9.4907407407407408E-4</v>
      </c>
      <c r="E16" s="4">
        <v>14</v>
      </c>
      <c r="F16" s="23">
        <v>9.2592592592592585E-4</v>
      </c>
      <c r="G16" s="4">
        <v>14</v>
      </c>
      <c r="H16" s="23">
        <v>9.2592592592592585E-4</v>
      </c>
      <c r="I16" s="4">
        <v>14</v>
      </c>
      <c r="J16" s="23">
        <v>7.6388888888888893E-4</v>
      </c>
      <c r="K16" s="22">
        <v>3.8657407407407408E-3</v>
      </c>
      <c r="L16" s="4">
        <v>14</v>
      </c>
    </row>
    <row r="17" spans="1:12" ht="12" customHeight="1" x14ac:dyDescent="0.2">
      <c r="A17" s="5">
        <v>15</v>
      </c>
      <c r="B17" s="24">
        <v>5.0925925925925921E-4</v>
      </c>
      <c r="C17" s="5">
        <v>15</v>
      </c>
      <c r="D17" s="36">
        <v>9.2592592592592585E-4</v>
      </c>
      <c r="E17" s="5">
        <v>15</v>
      </c>
      <c r="F17" s="24">
        <v>8.9120370370370362E-4</v>
      </c>
      <c r="G17" s="5">
        <v>15</v>
      </c>
      <c r="H17" s="24">
        <v>8.9120370370370362E-4</v>
      </c>
      <c r="I17" s="5">
        <v>15</v>
      </c>
      <c r="J17" s="24">
        <v>7.407407407407407E-4</v>
      </c>
      <c r="K17" s="20">
        <v>3.7731481481481483E-3</v>
      </c>
      <c r="L17" s="5">
        <v>15</v>
      </c>
    </row>
    <row r="18" spans="1:12" ht="12" customHeight="1" x14ac:dyDescent="0.2">
      <c r="A18" s="4">
        <v>16</v>
      </c>
      <c r="B18" s="23">
        <v>5.0347222222222221E-4</v>
      </c>
      <c r="C18" s="4">
        <v>16</v>
      </c>
      <c r="D18" s="35">
        <v>9.0277777777777784E-4</v>
      </c>
      <c r="E18" s="4">
        <v>16</v>
      </c>
      <c r="F18" s="23">
        <v>8.564814814814815E-4</v>
      </c>
      <c r="G18" s="4">
        <v>16</v>
      </c>
      <c r="H18" s="23">
        <v>8.564814814814815E-4</v>
      </c>
      <c r="I18" s="4">
        <v>16</v>
      </c>
      <c r="J18" s="23">
        <v>7.291666666666667E-4</v>
      </c>
      <c r="K18" s="18">
        <v>3.6805555555555554E-3</v>
      </c>
      <c r="L18" s="4">
        <v>16</v>
      </c>
    </row>
    <row r="19" spans="1:12" ht="12" customHeight="1" x14ac:dyDescent="0.2">
      <c r="A19" s="5">
        <v>17</v>
      </c>
      <c r="B19" s="24">
        <v>4.9189814814814821E-4</v>
      </c>
      <c r="C19" s="5">
        <v>17</v>
      </c>
      <c r="D19" s="36">
        <v>8.7962962962962962E-4</v>
      </c>
      <c r="E19" s="5">
        <v>17</v>
      </c>
      <c r="F19" s="24">
        <v>8.3333333333333339E-4</v>
      </c>
      <c r="G19" s="5">
        <v>17</v>
      </c>
      <c r="H19" s="24">
        <v>8.3333333333333339E-4</v>
      </c>
      <c r="I19" s="5">
        <v>17</v>
      </c>
      <c r="J19" s="24">
        <v>7.175925925925927E-4</v>
      </c>
      <c r="K19" s="20">
        <v>3.5879629629629629E-3</v>
      </c>
      <c r="L19" s="5">
        <v>17</v>
      </c>
    </row>
    <row r="20" spans="1:12" ht="12" customHeight="1" x14ac:dyDescent="0.2">
      <c r="A20" s="4">
        <v>18</v>
      </c>
      <c r="B20" s="23">
        <v>4.7453703703703704E-4</v>
      </c>
      <c r="C20" s="4">
        <v>18</v>
      </c>
      <c r="D20" s="35">
        <v>8.564814814814815E-4</v>
      </c>
      <c r="E20" s="4">
        <v>18</v>
      </c>
      <c r="F20" s="23">
        <v>8.1018518518518516E-4</v>
      </c>
      <c r="G20" s="4">
        <v>18</v>
      </c>
      <c r="H20" s="23">
        <v>8.1018518518518516E-4</v>
      </c>
      <c r="I20" s="4">
        <v>18</v>
      </c>
      <c r="J20" s="23">
        <v>7.0601851851851847E-4</v>
      </c>
      <c r="K20" s="18">
        <v>3.4953703703703705E-3</v>
      </c>
      <c r="L20" s="4">
        <v>18</v>
      </c>
    </row>
    <row r="21" spans="1:12" ht="12" customHeight="1" x14ac:dyDescent="0.2">
      <c r="A21" s="5">
        <v>19</v>
      </c>
      <c r="B21" s="24">
        <v>4.6875000000000004E-4</v>
      </c>
      <c r="C21" s="5">
        <v>19</v>
      </c>
      <c r="D21" s="36">
        <v>8.3333333333333339E-4</v>
      </c>
      <c r="E21" s="5">
        <v>19</v>
      </c>
      <c r="F21" s="24">
        <v>7.9861111111111105E-4</v>
      </c>
      <c r="G21" s="5">
        <v>19</v>
      </c>
      <c r="H21" s="24">
        <v>7.9861111111111105E-4</v>
      </c>
      <c r="I21" s="5">
        <v>19</v>
      </c>
      <c r="J21" s="19">
        <v>6.9444444444444447E-4</v>
      </c>
      <c r="K21" s="21">
        <v>3.414351851851852E-3</v>
      </c>
      <c r="L21" s="5">
        <v>19</v>
      </c>
    </row>
    <row r="22" spans="1:12" ht="12" customHeight="1" x14ac:dyDescent="0.2">
      <c r="A22" s="4">
        <v>20</v>
      </c>
      <c r="B22" s="23">
        <v>4.6296296296296293E-4</v>
      </c>
      <c r="C22" s="4">
        <v>20</v>
      </c>
      <c r="D22" s="35">
        <v>8.1018518518518516E-4</v>
      </c>
      <c r="E22" s="4">
        <v>20</v>
      </c>
      <c r="F22" s="23">
        <v>7.8703703703703705E-4</v>
      </c>
      <c r="G22" s="4">
        <v>20</v>
      </c>
      <c r="H22" s="23">
        <v>7.8703703703703705E-4</v>
      </c>
      <c r="I22" s="4">
        <v>20</v>
      </c>
      <c r="J22" s="17">
        <v>6.8287037037037025E-4</v>
      </c>
      <c r="K22" s="22">
        <v>3.3333333333333335E-3</v>
      </c>
      <c r="L22" s="4">
        <v>20</v>
      </c>
    </row>
    <row r="23" spans="1:12" ht="12" customHeight="1" x14ac:dyDescent="0.2">
      <c r="A23" s="5">
        <v>21</v>
      </c>
      <c r="B23" s="24">
        <v>4.5717592592592592E-4</v>
      </c>
      <c r="C23" s="5">
        <v>21</v>
      </c>
      <c r="D23" s="36">
        <v>7.8703703703703705E-4</v>
      </c>
      <c r="E23" s="5">
        <v>21</v>
      </c>
      <c r="F23" s="24">
        <v>7.7546296296296304E-4</v>
      </c>
      <c r="G23" s="5">
        <v>21</v>
      </c>
      <c r="H23" s="24">
        <v>7.7546296296296304E-4</v>
      </c>
      <c r="I23" s="5">
        <v>21</v>
      </c>
      <c r="J23" s="19">
        <v>6.7129629629629625E-4</v>
      </c>
      <c r="K23" s="21">
        <v>3.2754629629629631E-3</v>
      </c>
      <c r="L23" s="5">
        <v>21</v>
      </c>
    </row>
    <row r="24" spans="1:12" ht="12" customHeight="1" x14ac:dyDescent="0.2">
      <c r="A24" s="4">
        <v>22</v>
      </c>
      <c r="B24" s="23">
        <v>4.5138888888888892E-4</v>
      </c>
      <c r="C24" s="4">
        <v>22</v>
      </c>
      <c r="D24" s="35">
        <v>7.6388888888888893E-4</v>
      </c>
      <c r="E24" s="4">
        <v>22</v>
      </c>
      <c r="F24" s="23">
        <v>7.6388888888888893E-4</v>
      </c>
      <c r="G24" s="4">
        <v>22</v>
      </c>
      <c r="H24" s="23">
        <v>7.6388888888888893E-4</v>
      </c>
      <c r="I24" s="4">
        <v>22</v>
      </c>
      <c r="J24" s="17">
        <v>6.5972222222222213E-4</v>
      </c>
      <c r="K24" s="22">
        <v>3.2175925925925926E-3</v>
      </c>
      <c r="L24" s="4">
        <v>22</v>
      </c>
    </row>
    <row r="25" spans="1:12" ht="12" customHeight="1" x14ac:dyDescent="0.2">
      <c r="A25" s="5">
        <v>23</v>
      </c>
      <c r="B25" s="24">
        <v>4.4560185185185192E-4</v>
      </c>
      <c r="C25" s="5">
        <v>23</v>
      </c>
      <c r="D25" s="36">
        <v>7.407407407407407E-4</v>
      </c>
      <c r="E25" s="5">
        <v>23</v>
      </c>
      <c r="F25" s="24">
        <v>7.5231481481481471E-4</v>
      </c>
      <c r="G25" s="5">
        <v>23</v>
      </c>
      <c r="H25" s="24">
        <v>7.5231481481481471E-4</v>
      </c>
      <c r="I25" s="5">
        <v>23</v>
      </c>
      <c r="J25" s="19">
        <v>6.4814814814814813E-4</v>
      </c>
      <c r="K25" s="21">
        <v>3.1597222222222222E-3</v>
      </c>
      <c r="L25" s="5">
        <v>23</v>
      </c>
    </row>
    <row r="26" spans="1:12" ht="12" customHeight="1" x14ac:dyDescent="0.2">
      <c r="A26" s="4">
        <v>24</v>
      </c>
      <c r="B26" s="23">
        <v>4.3981481481481481E-4</v>
      </c>
      <c r="C26" s="4">
        <v>24</v>
      </c>
      <c r="D26" s="35">
        <v>7.291666666666667E-4</v>
      </c>
      <c r="E26" s="4">
        <v>24</v>
      </c>
      <c r="F26" s="23">
        <v>7.407407407407407E-4</v>
      </c>
      <c r="G26" s="4">
        <v>24</v>
      </c>
      <c r="H26" s="23">
        <v>7.407407407407407E-4</v>
      </c>
      <c r="I26" s="4">
        <v>24</v>
      </c>
      <c r="J26" s="17">
        <v>6.3657407407407402E-4</v>
      </c>
      <c r="K26" s="18">
        <v>3.1018518518518522E-3</v>
      </c>
      <c r="L26" s="4">
        <v>24</v>
      </c>
    </row>
    <row r="27" spans="1:12" ht="12" customHeight="1" x14ac:dyDescent="0.2">
      <c r="A27" s="5">
        <v>25</v>
      </c>
      <c r="B27" s="24">
        <v>4.3402777777777775E-4</v>
      </c>
      <c r="C27" s="5">
        <v>25</v>
      </c>
      <c r="D27" s="36">
        <v>7.175925925925927E-4</v>
      </c>
      <c r="E27" s="5">
        <v>25</v>
      </c>
      <c r="F27" s="24">
        <v>7.291666666666667E-4</v>
      </c>
      <c r="G27" s="5">
        <v>25</v>
      </c>
      <c r="H27" s="24">
        <v>7.291666666666667E-4</v>
      </c>
      <c r="I27" s="5">
        <v>25</v>
      </c>
      <c r="J27" s="19">
        <v>6.2500000000000001E-4</v>
      </c>
      <c r="K27" s="20">
        <v>3.0439814814814821E-3</v>
      </c>
      <c r="L27" s="5">
        <v>25</v>
      </c>
    </row>
    <row r="28" spans="1:12" ht="12" customHeight="1" x14ac:dyDescent="0.2">
      <c r="A28" s="4">
        <v>26</v>
      </c>
      <c r="B28" s="23">
        <v>4.2824074074074075E-4</v>
      </c>
      <c r="C28" s="4">
        <v>26</v>
      </c>
      <c r="D28" s="35">
        <v>7.0601851851851847E-4</v>
      </c>
      <c r="E28" s="4">
        <v>26</v>
      </c>
      <c r="F28" s="23">
        <v>7.175925925925927E-4</v>
      </c>
      <c r="G28" s="4">
        <v>26</v>
      </c>
      <c r="H28" s="23">
        <v>7.175925925925927E-4</v>
      </c>
      <c r="I28" s="4">
        <v>26</v>
      </c>
      <c r="J28" s="17">
        <v>6.134259259259259E-4</v>
      </c>
      <c r="K28" s="18">
        <v>2.9861111111111113E-3</v>
      </c>
      <c r="L28" s="4">
        <v>26</v>
      </c>
    </row>
    <row r="29" spans="1:12" ht="12" customHeight="1" x14ac:dyDescent="0.2">
      <c r="A29" s="5">
        <v>27</v>
      </c>
      <c r="B29" s="24">
        <v>4.224537037037037E-4</v>
      </c>
      <c r="C29" s="5">
        <v>27</v>
      </c>
      <c r="D29" s="34">
        <v>6.9444444444444447E-4</v>
      </c>
      <c r="E29" s="5">
        <v>27</v>
      </c>
      <c r="F29" s="24">
        <v>7.0601851851851847E-4</v>
      </c>
      <c r="G29" s="5">
        <v>27</v>
      </c>
      <c r="H29" s="24">
        <v>7.0601851851851847E-4</v>
      </c>
      <c r="I29" s="5">
        <v>27</v>
      </c>
      <c r="J29" s="19">
        <v>6.018518518518519E-4</v>
      </c>
      <c r="K29" s="20">
        <v>2.9282407407407412E-3</v>
      </c>
      <c r="L29" s="5">
        <v>27</v>
      </c>
    </row>
    <row r="30" spans="1:12" ht="12" customHeight="1" x14ac:dyDescent="0.2">
      <c r="A30" s="4">
        <v>28</v>
      </c>
      <c r="B30" s="23">
        <v>4.1666666666666669E-4</v>
      </c>
      <c r="C30" s="4">
        <v>28</v>
      </c>
      <c r="D30" s="33">
        <v>6.8287037037037025E-4</v>
      </c>
      <c r="E30" s="4">
        <v>28</v>
      </c>
      <c r="F30" s="17">
        <v>6.9444444444444447E-4</v>
      </c>
      <c r="G30" s="4">
        <v>28</v>
      </c>
      <c r="H30" s="17">
        <v>6.9444444444444447E-4</v>
      </c>
      <c r="I30" s="4">
        <v>28</v>
      </c>
      <c r="J30" s="17">
        <v>5.9027777777777778E-4</v>
      </c>
      <c r="K30" s="18">
        <v>2.8703703703703708E-3</v>
      </c>
      <c r="L30" s="4">
        <v>28</v>
      </c>
    </row>
    <row r="31" spans="1:12" ht="12" customHeight="1" x14ac:dyDescent="0.2">
      <c r="A31" s="5">
        <v>29</v>
      </c>
      <c r="B31" s="24">
        <v>4.1087962962962958E-4</v>
      </c>
      <c r="C31" s="5">
        <v>29</v>
      </c>
      <c r="D31" s="34">
        <v>6.7129629629629625E-4</v>
      </c>
      <c r="E31" s="5">
        <v>29</v>
      </c>
      <c r="F31" s="19">
        <v>6.8287037037037025E-4</v>
      </c>
      <c r="G31" s="5">
        <v>29</v>
      </c>
      <c r="H31" s="19">
        <v>6.8287037037037025E-4</v>
      </c>
      <c r="I31" s="5">
        <v>29</v>
      </c>
      <c r="J31" s="19">
        <v>5.7870370370370378E-4</v>
      </c>
      <c r="K31" s="20">
        <v>2.8124999999999995E-3</v>
      </c>
      <c r="L31" s="5">
        <v>29</v>
      </c>
    </row>
    <row r="32" spans="1:12" ht="12" customHeight="1" x14ac:dyDescent="0.2">
      <c r="A32" s="4">
        <v>30</v>
      </c>
      <c r="B32" s="23">
        <v>4.0509259259259258E-4</v>
      </c>
      <c r="C32" s="4">
        <v>30</v>
      </c>
      <c r="D32" s="33">
        <v>6.5972222222222213E-4</v>
      </c>
      <c r="E32" s="4">
        <v>30</v>
      </c>
      <c r="F32" s="17">
        <v>6.7129629629629625E-4</v>
      </c>
      <c r="G32" s="4">
        <v>30</v>
      </c>
      <c r="H32" s="17">
        <v>6.7129629629629625E-4</v>
      </c>
      <c r="I32" s="4">
        <v>30</v>
      </c>
      <c r="J32" s="17">
        <v>5.6712962962962956E-4</v>
      </c>
      <c r="K32" s="22">
        <v>2.7546296296296294E-3</v>
      </c>
      <c r="L32" s="4">
        <v>30</v>
      </c>
    </row>
    <row r="33" spans="1:12" ht="12" customHeight="1" x14ac:dyDescent="0.2">
      <c r="A33" s="5">
        <v>31</v>
      </c>
      <c r="B33" s="24">
        <v>4.0277777777777773E-4</v>
      </c>
      <c r="C33" s="5">
        <v>31</v>
      </c>
      <c r="D33" s="34">
        <v>6.4814814814814813E-4</v>
      </c>
      <c r="E33" s="5">
        <v>31</v>
      </c>
      <c r="F33" s="19">
        <v>6.5972222222222213E-4</v>
      </c>
      <c r="G33" s="5">
        <v>31</v>
      </c>
      <c r="H33" s="19">
        <v>6.5972222222222213E-4</v>
      </c>
      <c r="I33" s="5">
        <v>31</v>
      </c>
      <c r="J33" s="19">
        <v>5.5555555555555556E-4</v>
      </c>
      <c r="K33" s="21">
        <v>2.6967592592592594E-3</v>
      </c>
      <c r="L33" s="5">
        <v>31</v>
      </c>
    </row>
    <row r="34" spans="1:12" ht="12" customHeight="1" x14ac:dyDescent="0.2">
      <c r="A34" s="4">
        <v>32</v>
      </c>
      <c r="B34" s="23">
        <v>3.9814814814814818E-4</v>
      </c>
      <c r="C34" s="4">
        <v>32</v>
      </c>
      <c r="D34" s="33">
        <v>6.3657407407407402E-4</v>
      </c>
      <c r="E34" s="4">
        <v>32</v>
      </c>
      <c r="F34" s="17">
        <v>6.4814814814814813E-4</v>
      </c>
      <c r="G34" s="4">
        <v>32</v>
      </c>
      <c r="H34" s="17">
        <v>6.4814814814814813E-4</v>
      </c>
      <c r="I34" s="4">
        <v>32</v>
      </c>
      <c r="J34" s="17">
        <v>5.4398148148148144E-4</v>
      </c>
      <c r="K34" s="22">
        <v>2.6388888888888885E-3</v>
      </c>
      <c r="L34" s="4">
        <v>32</v>
      </c>
    </row>
    <row r="35" spans="1:12" ht="12" customHeight="1" x14ac:dyDescent="0.2">
      <c r="A35" s="5">
        <v>33</v>
      </c>
      <c r="B35" s="24">
        <v>3.9351851851851852E-4</v>
      </c>
      <c r="C35" s="5">
        <v>33</v>
      </c>
      <c r="D35" s="34">
        <v>6.2500000000000001E-4</v>
      </c>
      <c r="E35" s="5">
        <v>33</v>
      </c>
      <c r="F35" s="19">
        <v>6.3657407407407402E-4</v>
      </c>
      <c r="G35" s="5">
        <v>33</v>
      </c>
      <c r="H35" s="19">
        <v>6.3657407407407402E-4</v>
      </c>
      <c r="I35" s="5">
        <v>33</v>
      </c>
      <c r="J35" s="19">
        <v>5.3240740740740744E-4</v>
      </c>
      <c r="K35" s="21">
        <v>2.5810185185185185E-3</v>
      </c>
      <c r="L35" s="5">
        <v>33</v>
      </c>
    </row>
    <row r="36" spans="1:12" ht="12" customHeight="1" x14ac:dyDescent="0.2">
      <c r="A36" s="4">
        <v>34</v>
      </c>
      <c r="B36" s="23">
        <v>3.9120370370370367E-4</v>
      </c>
      <c r="C36" s="4">
        <v>34</v>
      </c>
      <c r="D36" s="33">
        <v>6.134259259259259E-4</v>
      </c>
      <c r="E36" s="4">
        <v>34</v>
      </c>
      <c r="F36" s="17">
        <v>6.2500000000000001E-4</v>
      </c>
      <c r="G36" s="4">
        <v>34</v>
      </c>
      <c r="H36" s="17">
        <v>6.2500000000000001E-4</v>
      </c>
      <c r="I36" s="4">
        <v>34</v>
      </c>
      <c r="J36" s="17">
        <v>5.2083333333333333E-4</v>
      </c>
      <c r="K36" s="22">
        <v>2.5231481481481481E-3</v>
      </c>
      <c r="L36" s="4">
        <v>34</v>
      </c>
    </row>
    <row r="37" spans="1:12" ht="12" customHeight="1" x14ac:dyDescent="0.2">
      <c r="A37" s="5">
        <v>35</v>
      </c>
      <c r="B37" s="24">
        <v>3.8657407407407407E-4</v>
      </c>
      <c r="C37" s="5">
        <v>35</v>
      </c>
      <c r="D37" s="34">
        <v>6.018518518518519E-4</v>
      </c>
      <c r="E37" s="5">
        <v>35</v>
      </c>
      <c r="F37" s="19">
        <v>6.134259259259259E-4</v>
      </c>
      <c r="G37" s="5">
        <v>35</v>
      </c>
      <c r="H37" s="19">
        <v>6.134259259259259E-4</v>
      </c>
      <c r="I37" s="5">
        <v>35</v>
      </c>
      <c r="J37" s="19">
        <v>5.0925925925925921E-4</v>
      </c>
      <c r="K37" s="21">
        <v>2.4652777777777776E-3</v>
      </c>
      <c r="L37" s="5">
        <v>35</v>
      </c>
    </row>
    <row r="38" spans="1:12" ht="12" customHeight="1" x14ac:dyDescent="0.2">
      <c r="A38" s="4">
        <v>36</v>
      </c>
      <c r="B38" s="23">
        <v>3.8194444444444446E-4</v>
      </c>
      <c r="C38" s="4">
        <v>36</v>
      </c>
      <c r="D38" s="33">
        <v>5.9027777777777778E-4</v>
      </c>
      <c r="E38" s="4">
        <v>36</v>
      </c>
      <c r="F38" s="17">
        <v>6.018518518518519E-4</v>
      </c>
      <c r="G38" s="4">
        <v>36</v>
      </c>
      <c r="H38" s="17">
        <v>6.018518518518519E-4</v>
      </c>
      <c r="I38" s="4">
        <v>36</v>
      </c>
      <c r="J38" s="17">
        <v>4.9768518518518521E-4</v>
      </c>
      <c r="K38" s="18">
        <v>2.4074074074074076E-3</v>
      </c>
      <c r="L38" s="4">
        <v>36</v>
      </c>
    </row>
    <row r="39" spans="1:12" ht="12" customHeight="1" x14ac:dyDescent="0.2">
      <c r="A39" s="5">
        <v>37</v>
      </c>
      <c r="B39" s="24">
        <v>3.7962962962962956E-4</v>
      </c>
      <c r="C39" s="5">
        <v>37</v>
      </c>
      <c r="D39" s="34">
        <v>5.7870370370370378E-4</v>
      </c>
      <c r="E39" s="5">
        <v>37</v>
      </c>
      <c r="F39" s="19">
        <v>5.9027777777777778E-4</v>
      </c>
      <c r="G39" s="5">
        <v>37</v>
      </c>
      <c r="H39" s="19">
        <v>5.9027777777777778E-4</v>
      </c>
      <c r="I39" s="5">
        <v>37</v>
      </c>
      <c r="J39" s="19">
        <v>4.8611111111111104E-4</v>
      </c>
      <c r="K39" s="20">
        <v>2.3495370370370371E-3</v>
      </c>
      <c r="L39" s="5">
        <v>37</v>
      </c>
    </row>
    <row r="40" spans="1:12" ht="12" customHeight="1" x14ac:dyDescent="0.2">
      <c r="A40" s="4">
        <v>38</v>
      </c>
      <c r="B40" s="23">
        <v>3.7499999999999995E-4</v>
      </c>
      <c r="C40" s="4">
        <v>38</v>
      </c>
      <c r="D40" s="33">
        <v>5.6712962962962956E-4</v>
      </c>
      <c r="E40" s="4">
        <v>38</v>
      </c>
      <c r="F40" s="17">
        <v>5.7870370370370378E-4</v>
      </c>
      <c r="G40" s="4">
        <v>38</v>
      </c>
      <c r="H40" s="17">
        <v>5.7870370370370378E-4</v>
      </c>
      <c r="I40" s="4">
        <v>38</v>
      </c>
      <c r="J40" s="17">
        <v>4.7453703703703704E-4</v>
      </c>
      <c r="K40" s="18">
        <v>2.2916666666666667E-3</v>
      </c>
      <c r="L40" s="4">
        <v>38</v>
      </c>
    </row>
    <row r="41" spans="1:12" ht="12" customHeight="1" x14ac:dyDescent="0.2">
      <c r="A41" s="5">
        <v>39</v>
      </c>
      <c r="B41" s="24">
        <v>3.7037037037037035E-4</v>
      </c>
      <c r="C41" s="5">
        <v>39</v>
      </c>
      <c r="D41" s="34">
        <v>5.5555555555555556E-4</v>
      </c>
      <c r="E41" s="5">
        <v>39</v>
      </c>
      <c r="F41" s="19">
        <v>5.6712962962962956E-4</v>
      </c>
      <c r="G41" s="5">
        <v>39</v>
      </c>
      <c r="H41" s="19">
        <v>5.6712962962962956E-4</v>
      </c>
      <c r="I41" s="5">
        <v>39</v>
      </c>
      <c r="J41" s="19">
        <v>4.6296296296296293E-4</v>
      </c>
      <c r="K41" s="20">
        <v>2.2337962962962967E-3</v>
      </c>
      <c r="L41" s="5">
        <v>39</v>
      </c>
    </row>
    <row r="42" spans="1:12" ht="12" customHeight="1" x14ac:dyDescent="0.2">
      <c r="A42" s="4">
        <v>40</v>
      </c>
      <c r="B42" s="23">
        <v>3.6805555555555555E-4</v>
      </c>
      <c r="C42" s="4">
        <v>40</v>
      </c>
      <c r="D42" s="33">
        <v>5.4398148148148144E-4</v>
      </c>
      <c r="E42" s="4">
        <v>40</v>
      </c>
      <c r="F42" s="17">
        <v>5.5555555555555556E-4</v>
      </c>
      <c r="G42" s="4">
        <v>40</v>
      </c>
      <c r="H42" s="17">
        <v>5.5555555555555556E-4</v>
      </c>
      <c r="I42" s="4">
        <v>40</v>
      </c>
      <c r="J42" s="17">
        <v>4.5138888888888892E-4</v>
      </c>
      <c r="K42" s="18">
        <v>2.1759259259259258E-3</v>
      </c>
      <c r="L42" s="4">
        <v>40</v>
      </c>
    </row>
    <row r="43" spans="1:12" ht="12" customHeight="1" x14ac:dyDescent="0.2">
      <c r="A43" s="5">
        <v>41</v>
      </c>
      <c r="B43" s="24">
        <v>3.634259259259259E-4</v>
      </c>
      <c r="C43" s="5">
        <v>41</v>
      </c>
      <c r="D43" s="34">
        <v>5.3240740740740744E-4</v>
      </c>
      <c r="E43" s="5">
        <v>41</v>
      </c>
      <c r="F43" s="19">
        <v>5.4398148148148144E-4</v>
      </c>
      <c r="G43" s="5">
        <v>41</v>
      </c>
      <c r="H43" s="19">
        <v>5.4398148148148144E-4</v>
      </c>
      <c r="I43" s="5">
        <v>41</v>
      </c>
      <c r="J43" s="19">
        <v>4.3981481481481481E-4</v>
      </c>
      <c r="K43" s="20">
        <v>2.1180555555555553E-3</v>
      </c>
      <c r="L43" s="5">
        <v>41</v>
      </c>
    </row>
    <row r="44" spans="1:12" ht="12" customHeight="1" x14ac:dyDescent="0.2">
      <c r="A44" s="4">
        <v>42</v>
      </c>
      <c r="B44" s="23">
        <v>3.5879629629629635E-4</v>
      </c>
      <c r="C44" s="4">
        <v>42</v>
      </c>
      <c r="D44" s="33">
        <v>5.2083333333333333E-4</v>
      </c>
      <c r="E44" s="4">
        <v>42</v>
      </c>
      <c r="F44" s="17">
        <v>5.3240740740740744E-4</v>
      </c>
      <c r="G44" s="4">
        <v>42</v>
      </c>
      <c r="H44" s="17">
        <v>5.3240740740740744E-4</v>
      </c>
      <c r="I44" s="4">
        <v>42</v>
      </c>
      <c r="J44" s="17">
        <v>4.2824074074074075E-4</v>
      </c>
      <c r="K44" s="22">
        <v>2.0601851851851853E-3</v>
      </c>
      <c r="L44" s="4">
        <v>42</v>
      </c>
    </row>
    <row r="45" spans="1:12" ht="12" customHeight="1" x14ac:dyDescent="0.2">
      <c r="A45" s="5">
        <v>43</v>
      </c>
      <c r="B45" s="24">
        <v>3.5648148148148149E-4</v>
      </c>
      <c r="C45" s="5">
        <v>43</v>
      </c>
      <c r="D45" s="34">
        <v>5.0925925925925921E-4</v>
      </c>
      <c r="E45" s="5">
        <v>43</v>
      </c>
      <c r="F45" s="19">
        <v>5.2083333333333333E-4</v>
      </c>
      <c r="G45" s="5">
        <v>43</v>
      </c>
      <c r="H45" s="19">
        <v>5.2083333333333333E-4</v>
      </c>
      <c r="I45" s="5">
        <v>43</v>
      </c>
      <c r="J45" s="19">
        <v>4.1666666666666669E-4</v>
      </c>
      <c r="K45" s="21">
        <v>2.0138888888888888E-3</v>
      </c>
      <c r="L45" s="5">
        <v>43</v>
      </c>
    </row>
    <row r="46" spans="1:12" ht="12" customHeight="1" x14ac:dyDescent="0.2">
      <c r="A46" s="4">
        <v>44</v>
      </c>
      <c r="B46" s="23">
        <v>3.5185185185185184E-4</v>
      </c>
      <c r="C46" s="4">
        <v>44</v>
      </c>
      <c r="D46" s="33">
        <v>4.9768518518518521E-4</v>
      </c>
      <c r="E46" s="4">
        <v>44</v>
      </c>
      <c r="F46" s="17">
        <v>5.0925925925925921E-4</v>
      </c>
      <c r="G46" s="4">
        <v>44</v>
      </c>
      <c r="H46" s="17">
        <v>5.0925925925925921E-4</v>
      </c>
      <c r="I46" s="4">
        <v>44</v>
      </c>
      <c r="J46" s="17">
        <v>4.0509259259259258E-4</v>
      </c>
      <c r="K46" s="22">
        <v>1.9791666666666668E-3</v>
      </c>
      <c r="L46" s="4">
        <v>44</v>
      </c>
    </row>
    <row r="47" spans="1:12" ht="12" customHeight="1" x14ac:dyDescent="0.2">
      <c r="A47" s="5">
        <v>45</v>
      </c>
      <c r="B47" s="24">
        <v>3.4606481481481484E-4</v>
      </c>
      <c r="C47" s="5">
        <v>45</v>
      </c>
      <c r="D47" s="34">
        <v>4.8611111111111104E-4</v>
      </c>
      <c r="E47" s="5">
        <v>45</v>
      </c>
      <c r="F47" s="19">
        <v>4.9768518518518521E-4</v>
      </c>
      <c r="G47" s="5">
        <v>45</v>
      </c>
      <c r="H47" s="19">
        <v>4.9768518518518521E-4</v>
      </c>
      <c r="I47" s="5">
        <v>45</v>
      </c>
      <c r="J47" s="19">
        <v>3.9583333333333338E-4</v>
      </c>
      <c r="K47" s="21">
        <v>1.9328703703703704E-3</v>
      </c>
      <c r="L47" s="5">
        <v>45</v>
      </c>
    </row>
    <row r="48" spans="1:12" ht="12" customHeight="1" x14ac:dyDescent="0.2">
      <c r="A48" s="4">
        <v>46</v>
      </c>
      <c r="B48" s="23">
        <v>3.4143518518518513E-4</v>
      </c>
      <c r="C48" s="4">
        <v>46</v>
      </c>
      <c r="D48" s="33">
        <v>4.7453703703703704E-4</v>
      </c>
      <c r="E48" s="4">
        <v>46</v>
      </c>
      <c r="F48" s="17">
        <v>4.884259259259259E-4</v>
      </c>
      <c r="G48" s="4">
        <v>46</v>
      </c>
      <c r="H48" s="17">
        <v>4.884259259259259E-4</v>
      </c>
      <c r="I48" s="4">
        <v>46</v>
      </c>
      <c r="J48" s="17">
        <v>3.8888888888888892E-4</v>
      </c>
      <c r="K48" s="22">
        <v>1.8865740740740742E-3</v>
      </c>
      <c r="L48" s="4">
        <v>46</v>
      </c>
    </row>
    <row r="49" spans="1:12" ht="12" customHeight="1" x14ac:dyDescent="0.2">
      <c r="A49" s="5">
        <v>47</v>
      </c>
      <c r="B49" s="24">
        <v>3.3796296296296292E-4</v>
      </c>
      <c r="C49" s="5">
        <v>47</v>
      </c>
      <c r="D49" s="34">
        <v>4.6296296296296293E-4</v>
      </c>
      <c r="E49" s="5">
        <v>47</v>
      </c>
      <c r="F49" s="19">
        <v>4.7916666666666664E-4</v>
      </c>
      <c r="G49" s="5">
        <v>47</v>
      </c>
      <c r="H49" s="19">
        <v>4.7916666666666664E-4</v>
      </c>
      <c r="I49" s="5">
        <v>47</v>
      </c>
      <c r="J49" s="19">
        <v>3.8194444444444446E-4</v>
      </c>
      <c r="K49" s="21">
        <v>1.8518518518518517E-3</v>
      </c>
      <c r="L49" s="5">
        <v>47</v>
      </c>
    </row>
    <row r="50" spans="1:12" ht="12" customHeight="1" x14ac:dyDescent="0.2">
      <c r="A50" s="4">
        <v>48</v>
      </c>
      <c r="B50" s="23">
        <v>3.3333333333333332E-4</v>
      </c>
      <c r="C50" s="4">
        <v>48</v>
      </c>
      <c r="D50" s="33">
        <v>4.5138888888888892E-4</v>
      </c>
      <c r="E50" s="4">
        <v>48</v>
      </c>
      <c r="F50" s="17">
        <v>4.7222222222222218E-4</v>
      </c>
      <c r="G50" s="4">
        <v>48</v>
      </c>
      <c r="H50" s="17">
        <v>4.7222222222222218E-4</v>
      </c>
      <c r="I50" s="4">
        <v>48</v>
      </c>
      <c r="J50" s="17">
        <v>3.7499999999999995E-4</v>
      </c>
      <c r="K50" s="22">
        <v>1.8171296296296297E-3</v>
      </c>
      <c r="L50" s="4">
        <v>48</v>
      </c>
    </row>
    <row r="51" spans="1:12" ht="12" customHeight="1" x14ac:dyDescent="0.2">
      <c r="A51" s="5">
        <v>49</v>
      </c>
      <c r="B51" s="24">
        <v>3.2870370370370367E-4</v>
      </c>
      <c r="C51" s="5">
        <v>49</v>
      </c>
      <c r="D51" s="34">
        <v>4.3981481481481481E-4</v>
      </c>
      <c r="E51" s="5">
        <v>49</v>
      </c>
      <c r="F51" s="19">
        <v>4.6527777777777778E-4</v>
      </c>
      <c r="G51" s="5">
        <v>49</v>
      </c>
      <c r="H51" s="19">
        <v>4.6527777777777778E-4</v>
      </c>
      <c r="I51" s="5">
        <v>49</v>
      </c>
      <c r="J51" s="19">
        <v>3.6805555555555555E-4</v>
      </c>
      <c r="K51" s="21">
        <v>1.7708333333333332E-3</v>
      </c>
      <c r="L51" s="5">
        <v>49</v>
      </c>
    </row>
    <row r="52" spans="1:12" ht="12" customHeight="1" x14ac:dyDescent="0.2">
      <c r="A52" s="4">
        <v>50</v>
      </c>
      <c r="B52" s="23">
        <v>3.2407407407407406E-4</v>
      </c>
      <c r="C52" s="4">
        <v>50</v>
      </c>
      <c r="D52" s="33">
        <v>4.3055555555555555E-4</v>
      </c>
      <c r="E52" s="4">
        <v>50</v>
      </c>
      <c r="F52" s="17">
        <v>4.5833333333333338E-4</v>
      </c>
      <c r="G52" s="4">
        <v>50</v>
      </c>
      <c r="H52" s="17">
        <v>4.5833333333333338E-4</v>
      </c>
      <c r="I52" s="4">
        <v>50</v>
      </c>
      <c r="J52" s="17">
        <v>3.6111111111111109E-4</v>
      </c>
      <c r="K52" s="22">
        <v>1.736111111111111E-3</v>
      </c>
      <c r="L52" s="4">
        <v>50</v>
      </c>
    </row>
    <row r="53" spans="1:12" ht="12" customHeight="1" x14ac:dyDescent="0.2">
      <c r="A53" s="5">
        <v>51</v>
      </c>
      <c r="B53" s="24">
        <v>3.2175925925925926E-4</v>
      </c>
      <c r="C53" s="5">
        <v>51</v>
      </c>
      <c r="D53" s="34">
        <v>4.212962962962963E-4</v>
      </c>
      <c r="E53" s="5">
        <v>51</v>
      </c>
      <c r="F53" s="19">
        <v>4.5138888888888892E-4</v>
      </c>
      <c r="G53" s="5">
        <v>51</v>
      </c>
      <c r="H53" s="19">
        <v>4.5138888888888892E-4</v>
      </c>
      <c r="I53" s="5">
        <v>51</v>
      </c>
      <c r="J53" s="19">
        <v>3.5416666666666669E-4</v>
      </c>
      <c r="K53" s="20">
        <v>1.7013888888888892E-3</v>
      </c>
      <c r="L53" s="5">
        <v>51</v>
      </c>
    </row>
    <row r="54" spans="1:12" ht="12" customHeight="1" x14ac:dyDescent="0.2">
      <c r="A54" s="4">
        <v>52</v>
      </c>
      <c r="B54" s="23">
        <v>3.1712962962962961E-4</v>
      </c>
      <c r="C54" s="4">
        <v>52</v>
      </c>
      <c r="D54" s="33">
        <v>4.1435185185185178E-4</v>
      </c>
      <c r="E54" s="4">
        <v>52</v>
      </c>
      <c r="F54" s="17">
        <v>4.4444444444444441E-4</v>
      </c>
      <c r="G54" s="4">
        <v>52</v>
      </c>
      <c r="H54" s="17">
        <v>4.4444444444444441E-4</v>
      </c>
      <c r="I54" s="4">
        <v>52</v>
      </c>
      <c r="J54" s="17">
        <v>3.4722222222222224E-4</v>
      </c>
      <c r="K54" s="18">
        <v>1.6666666666666668E-3</v>
      </c>
      <c r="L54" s="4">
        <v>52</v>
      </c>
    </row>
    <row r="55" spans="1:12" ht="12" customHeight="1" x14ac:dyDescent="0.2">
      <c r="A55" s="5">
        <v>53</v>
      </c>
      <c r="B55" s="24">
        <v>3.1018518518518521E-4</v>
      </c>
      <c r="C55" s="5">
        <v>53</v>
      </c>
      <c r="D55" s="34">
        <v>4.0740740740740738E-4</v>
      </c>
      <c r="E55" s="5">
        <v>53</v>
      </c>
      <c r="F55" s="19">
        <v>4.3750000000000001E-4</v>
      </c>
      <c r="G55" s="5">
        <v>53</v>
      </c>
      <c r="H55" s="19">
        <v>4.3750000000000001E-4</v>
      </c>
      <c r="I55" s="5">
        <v>53</v>
      </c>
      <c r="J55" s="19">
        <v>3.4259259259259263E-4</v>
      </c>
      <c r="K55" s="20">
        <v>1.6319444444444445E-3</v>
      </c>
      <c r="L55" s="5">
        <v>53</v>
      </c>
    </row>
    <row r="56" spans="1:12" ht="12" customHeight="1" x14ac:dyDescent="0.2">
      <c r="A56" s="4">
        <v>54</v>
      </c>
      <c r="B56" s="23">
        <v>3.0671296296296295E-4</v>
      </c>
      <c r="C56" s="4">
        <v>54</v>
      </c>
      <c r="D56" s="33">
        <v>4.0046296296296293E-4</v>
      </c>
      <c r="E56" s="4">
        <v>54</v>
      </c>
      <c r="F56" s="17">
        <v>4.3055555555555555E-4</v>
      </c>
      <c r="G56" s="4">
        <v>54</v>
      </c>
      <c r="H56" s="17">
        <v>4.3055555555555555E-4</v>
      </c>
      <c r="I56" s="4">
        <v>54</v>
      </c>
      <c r="J56" s="17">
        <v>3.3796296296296292E-4</v>
      </c>
      <c r="K56" s="18">
        <v>1.5972222222222221E-3</v>
      </c>
      <c r="L56" s="4">
        <v>54</v>
      </c>
    </row>
    <row r="57" spans="1:12" ht="12" customHeight="1" x14ac:dyDescent="0.2">
      <c r="A57" s="5">
        <v>55</v>
      </c>
      <c r="B57" s="24">
        <v>3.0092592592592595E-4</v>
      </c>
      <c r="C57" s="5">
        <v>55</v>
      </c>
      <c r="D57" s="34">
        <v>3.9351851851851852E-4</v>
      </c>
      <c r="E57" s="5">
        <v>55</v>
      </c>
      <c r="F57" s="19">
        <v>4.236111111111111E-4</v>
      </c>
      <c r="G57" s="5">
        <v>55</v>
      </c>
      <c r="H57" s="19">
        <v>4.236111111111111E-4</v>
      </c>
      <c r="I57" s="5">
        <v>55</v>
      </c>
      <c r="J57" s="19">
        <v>3.3333333333333332E-4</v>
      </c>
      <c r="K57" s="20">
        <v>1.5624999999999999E-3</v>
      </c>
      <c r="L57" s="5">
        <v>55</v>
      </c>
    </row>
    <row r="58" spans="1:12" ht="12" customHeight="1" x14ac:dyDescent="0.2">
      <c r="A58" s="4">
        <v>56</v>
      </c>
      <c r="B58" s="23">
        <v>2.9629629629629629E-4</v>
      </c>
      <c r="C58" s="4">
        <v>56</v>
      </c>
      <c r="D58" s="33">
        <v>3.8657407407407407E-4</v>
      </c>
      <c r="E58" s="4">
        <v>56</v>
      </c>
      <c r="F58" s="17">
        <v>4.1666666666666669E-4</v>
      </c>
      <c r="G58" s="4">
        <v>56</v>
      </c>
      <c r="H58" s="17">
        <v>4.1666666666666669E-4</v>
      </c>
      <c r="I58" s="4">
        <v>56</v>
      </c>
      <c r="J58" s="17">
        <v>3.2870370370370367E-4</v>
      </c>
      <c r="K58" s="18">
        <v>1.5277777777777779E-3</v>
      </c>
      <c r="L58" s="4">
        <v>56</v>
      </c>
    </row>
    <row r="59" spans="1:12" ht="12" customHeight="1" x14ac:dyDescent="0.2">
      <c r="A59" s="5">
        <v>57</v>
      </c>
      <c r="B59" s="24">
        <v>2.9166666666666669E-4</v>
      </c>
      <c r="C59" s="5">
        <v>57</v>
      </c>
      <c r="D59" s="34">
        <v>3.7962962962962956E-4</v>
      </c>
      <c r="E59" s="5">
        <v>57</v>
      </c>
      <c r="F59" s="19">
        <v>4.0972222222222218E-4</v>
      </c>
      <c r="G59" s="5">
        <v>57</v>
      </c>
      <c r="H59" s="19">
        <v>4.0972222222222218E-4</v>
      </c>
      <c r="I59" s="5">
        <v>57</v>
      </c>
      <c r="J59" s="19">
        <v>3.2407407407407406E-4</v>
      </c>
      <c r="K59" s="20">
        <v>1.4930555555555556E-3</v>
      </c>
      <c r="L59" s="5">
        <v>57</v>
      </c>
    </row>
    <row r="60" spans="1:12" ht="12" customHeight="1" x14ac:dyDescent="0.2">
      <c r="A60" s="4">
        <v>58</v>
      </c>
      <c r="B60" s="23">
        <v>2.8703703703703703E-4</v>
      </c>
      <c r="C60" s="4">
        <v>58</v>
      </c>
      <c r="D60" s="33">
        <v>3.7268518518518526E-4</v>
      </c>
      <c r="E60" s="4">
        <v>58</v>
      </c>
      <c r="F60" s="17">
        <v>4.0277777777777773E-4</v>
      </c>
      <c r="G60" s="4">
        <v>58</v>
      </c>
      <c r="H60" s="17">
        <v>4.0277777777777773E-4</v>
      </c>
      <c r="I60" s="4">
        <v>58</v>
      </c>
      <c r="J60" s="17">
        <v>3.1944444444444446E-4</v>
      </c>
      <c r="K60" s="18">
        <v>1.4583333333333334E-3</v>
      </c>
      <c r="L60" s="4">
        <v>58</v>
      </c>
    </row>
    <row r="61" spans="1:12" ht="12" customHeight="1" x14ac:dyDescent="0.2">
      <c r="A61" s="5">
        <v>59</v>
      </c>
      <c r="B61" s="24">
        <v>2.8240740740740738E-4</v>
      </c>
      <c r="C61" s="5">
        <v>59</v>
      </c>
      <c r="D61" s="34">
        <v>3.6574074074074075E-4</v>
      </c>
      <c r="E61" s="5">
        <v>59</v>
      </c>
      <c r="F61" s="19">
        <v>3.9583333333333338E-4</v>
      </c>
      <c r="G61" s="5">
        <v>59</v>
      </c>
      <c r="H61" s="19">
        <v>3.9583333333333338E-4</v>
      </c>
      <c r="I61" s="5">
        <v>59</v>
      </c>
      <c r="J61" s="19">
        <v>3.1481481481481481E-4</v>
      </c>
      <c r="K61" s="20">
        <v>1.423611111111111E-3</v>
      </c>
      <c r="L61" s="5">
        <v>59</v>
      </c>
    </row>
    <row r="62" spans="1:12" ht="14.1" customHeight="1" x14ac:dyDescent="0.2">
      <c r="A62" s="4">
        <v>60</v>
      </c>
      <c r="B62" s="23">
        <v>2.7777777777777778E-4</v>
      </c>
      <c r="C62" s="4">
        <v>60</v>
      </c>
      <c r="D62" s="33">
        <v>3.5879629629629635E-4</v>
      </c>
      <c r="E62" s="4">
        <v>60</v>
      </c>
      <c r="F62" s="17">
        <v>3.8888888888888892E-4</v>
      </c>
      <c r="G62" s="4">
        <v>60</v>
      </c>
      <c r="H62" s="17">
        <v>3.8888888888888892E-4</v>
      </c>
      <c r="I62" s="4">
        <v>60</v>
      </c>
      <c r="J62" s="17">
        <v>3.1018518518518521E-4</v>
      </c>
      <c r="K62" s="22">
        <v>1.3888888888888889E-3</v>
      </c>
      <c r="L62" s="4">
        <v>60</v>
      </c>
    </row>
  </sheetData>
  <sortState ref="A3:L62">
    <sortCondition ref="A4:A62"/>
  </sortState>
  <mergeCells count="2">
    <mergeCell ref="A1:D1"/>
    <mergeCell ref="H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workbookViewId="0">
      <selection activeCell="K6" sqref="K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0.01</v>
      </c>
      <c r="K5" s="16">
        <f>IF(J5&gt;0,INDEX(PTS,MATCH(J5,SAUV_G,-1)),"")</f>
        <v>1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IF(J6&gt;0,INDEX(PTS,MATCH(J6,SAUV_G,-1)),"")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IF(J7&gt;0,INDEX(PTS,MATCH(J7,SAUV_G,-1)),"")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IF(J8&gt;0,INDEX(PTS,MATCH(J8,SAUV_G,-1)),"")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IF(J9&gt;0,INDEX(PTS,MATCH(J9,SAUV_G,-1)),"")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IF(J15&gt;0,INDEX(PTS,MATCH(J15,SAUV_G,-1)),"")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IF(J16&gt;0,INDEX(PTS,MATCH(J16,SAUV_G,-1)),"")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IF(J17&gt;0,INDEX(PTS,MATCH(J17,SAUV_G,-1)),"")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IF(J18&gt;0,INDEX(PTS,MATCH(J18,SAUV_G,-1)),"")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IF(J19&gt;0,INDEX(PTS,MATCH(J19,SAUV_G,-1)),"")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IF(J25&gt;0,INDEX(PTS,MATCH(J25,SAUV_G,-1)),"")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IF(J26&gt;0,INDEX(PTS,MATCH(J26,SAUV_G,-1)),"")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IF(J27&gt;0,INDEX(PTS,MATCH(J27,SAUV_G,-1)),"")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IF(J28&gt;0,INDEX(PTS,MATCH(J28,SAUV_G,-1)),"")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9"/>
      <c r="K29" s="16" t="str">
        <f>IF(J29&gt;0,INDEX(PTS,MATCH(J29,SAUV_G,-1)),"")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IF(J35&gt;0,INDEX(PTS,MATCH(J35,SAUV_G,-1)),"")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IF(J36&gt;0,INDEX(PTS,MATCH(J36,SAUV_G,-1)),"")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IF(J37&gt;0,INDEX(PTS,MATCH(J37,SAUV_G,-1)),"")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IF(J38&gt;0,INDEX(PTS,MATCH(J38,SAUV_G,-1)),"")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IF(J39&gt;0,INDEX(PTS,MATCH(J39,SAUV_G,-1)),"")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IF(J45&gt;0,INDEX(PTS,MATCH(J45,SAUV_G,-1)),"")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IF(J46&gt;0,INDEX(PTS,MATCH(J46,SAUV_G,-1)),"")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IF(J47&gt;0,INDEX(PTS,MATCH(J47,SAUV_G,-1)),"")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IF(J48&gt;0,INDEX(PTS,MATCH(J48,SAUV_G,-1)),"")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IF(J49&gt;0,INDEX(PTS,MATCH(J49,SAUV_G,-1)),"")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topLeftCell="A3" workbookViewId="0">
      <selection activeCell="J6" sqref="J6:K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1E-3</v>
      </c>
      <c r="K5" s="16">
        <f>IF(J5&gt;0,INDEX(PTS,MATCH(J5,_50_DOS_G,-1)),"")</f>
        <v>11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IF(J6&gt;0,INDEX(PTS,MATCH(J6,_50_DOS_G,-1)),"")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IF(J7&gt;0,INDEX(PTS,MATCH(J7,_50_DOS_G,-1)),"")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IF(J8&gt;0,INDEX(PTS,MATCH(J8,_50_DOS_G,-1)),"")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IF(J9&gt;0,INDEX(PTS,MATCH(J9,_50_DOS_G,-1)),"")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IF(J15&gt;0,INDEX(PTS,MATCH(J15,_50_DOS_G,-1)),"")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IF(J16&gt;0,INDEX(PTS,MATCH(J16,_50_DOS_G,-1)),"")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IF(J17&gt;0,INDEX(PTS,MATCH(J17,_50_DOS_G,-1)),"")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IF(J18&gt;0,INDEX(PTS,MATCH(J18,_50_DOS_G,-1)),"")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IF(J19&gt;0,INDEX(PTS,MATCH(J19,_50_DOS_G,-1)),"")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IF(J25&gt;0,INDEX(PTS,MATCH(J25,_50_DOS_G,-1)),"")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IF(J26&gt;0,INDEX(PTS,MATCH(J26,_50_DOS_G,-1)),"")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IF(J27&gt;0,INDEX(PTS,MATCH(J27,_50_DOS_G,-1)),"")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IF(J28&gt;0,INDEX(PTS,MATCH(J28,_50_DOS_G,-1)),"")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9"/>
      <c r="K29" s="16" t="str">
        <f>IF(J29&gt;0,INDEX(PTS,MATCH(J29,_50_DOS_G,-1)),"")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IF(J35&gt;0,INDEX(PTS,MATCH(J35,_50_DOS_G,-1)),"")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IF(J36&gt;0,INDEX(PTS,MATCH(J36,_50_DOS_G,-1)),"")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IF(J37&gt;0,INDEX(PTS,MATCH(J37,_50_DOS_G,-1)),"")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IF(J38&gt;0,INDEX(PTS,MATCH(J38,_50_DOS_G,-1)),"")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IF(J39&gt;0,INDEX(PTS,MATCH(J39,_50_DOS_G,-1)),"")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IF(J45&gt;0,INDEX(PTS,MATCH(J45,_50_DOS_G,-1)),"")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IF(J46&gt;0,INDEX(PTS,MATCH(J46,_50_DOS_G,-1)),"")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IF(J47&gt;0,INDEX(PTS,MATCH(J47,_50_DOS_G,-1)),"")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IF(J48&gt;0,INDEX(PTS,MATCH(J48,_50_DOS_G,-1)),"")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IF(J49&gt;0,INDEX(PTS,MATCH(J49,_50_DOS_G,-1)),"")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workbookViewId="0">
      <selection activeCell="J7" sqref="J7:K7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3.5069444444444444E-4</v>
      </c>
      <c r="K5" s="16">
        <f>IF(J5&gt;0,INDEX(PTS,MATCH(J5,_50_BRA_G,-1)),"")</f>
        <v>60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>
        <v>1.042824074074074E-2</v>
      </c>
      <c r="K6" s="16">
        <f>IF(J6&gt;0,INDEX(PTS,MATCH(J6,_50_BRA_G,-1)),"")</f>
        <v>1</v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IF(J7&gt;0,INDEX(PTS,MATCH(J7,_50_BRA_G,-1)),"")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IF(J8&gt;0,INDEX(PTS,MATCH(J8,_50_BRA_G,-1)),"")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IF(J9&gt;0,INDEX(PTS,MATCH(J9,_50_BRA_G,-1)),"")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IF(J15&gt;0,INDEX(PTS,MATCH(J15,_50_BRA_G,-1)),"")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IF(J16&gt;0,INDEX(PTS,MATCH(J16,_50_BRA_G,-1)),"")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IF(J17&gt;0,INDEX(PTS,MATCH(J17,_50_BRA_G,-1)),"")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IF(J18&gt;0,INDEX(PTS,MATCH(J18,_50_BRA_G,-1)),"")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IF(J19&gt;0,INDEX(PTS,MATCH(J19,_50_BRA_G,-1)),"")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IF(J25&gt;0,INDEX(PTS,MATCH(J25,_50_BRA_G,-1)),"")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IF(J26&gt;0,INDEX(PTS,MATCH(J26,_50_BRA_G,-1)),"")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IF(J27&gt;0,INDEX(PTS,MATCH(J27,_50_BRA_G,-1)),"")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IF(J28&gt;0,INDEX(PTS,MATCH(J28,_50_BRA_G,-1)),"")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9"/>
      <c r="K29" s="16" t="str">
        <f>IF(J29&gt;0,INDEX(PTS,MATCH(J29,_50_BRA_G,-1)),"")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IF(J35&gt;0,INDEX(PTS,MATCH(J35,_50_BRA_G,-1)),"")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IF(J36&gt;0,INDEX(PTS,MATCH(J36,_50_BRA_G,-1)),"")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IF(J37&gt;0,INDEX(PTS,MATCH(J37,_50_BRA_G,-1)),"")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IF(J38&gt;0,INDEX(PTS,MATCH(J38,_50_BRA_G,-1)),"")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IF(J39&gt;0,INDEX(PTS,MATCH(J39,_50_BRA_G,-1)),"")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IF(J45&gt;0,INDEX(PTS,MATCH(J45,_50_BRA_G,-1)),"")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IF(J46&gt;0,INDEX(PTS,MATCH(J46,_50_BRA_G,-1)),"")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IF(J47&gt;0,INDEX(PTS,MATCH(J47,_50_BRA_G,-1)),"")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IF(J48&gt;0,INDEX(PTS,MATCH(J48,_50_BRA_G,-1)),"")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IF(J49&gt;0,INDEX(PTS,MATCH(J49,_50_BRA_G,-1)),"")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workbookViewId="0">
      <selection activeCell="K5" sqref="K5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1E-3</v>
      </c>
      <c r="K5" s="16">
        <f>IF(J5&gt;0,INDEX(PTS,MATCH(J5,SAUV_F,-1)),"")</f>
        <v>4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IF(J6&gt;0,INDEX(PTS,MATCH(J6,SAUV_F,-1)),"")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IF(J7&gt;0,INDEX(PTS,MATCH(J7,SAUV_F,-1)),"")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IF(J8&gt;0,INDEX(PTS,MATCH(J8,SAUV_F,-1)),"")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IF(J9&gt;0,INDEX(PTS,MATCH(J9,SAUV_F,-1)),"")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IF(J15&gt;0,INDEX(PTS,MATCH(J15,SAUV_F,-1)),"")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IF(J16&gt;0,INDEX(PTS,MATCH(J16,SAUV_F,-1)),"")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IF(J17&gt;0,INDEX(PTS,MATCH(J17,SAUV_F,-1)),"")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IF(J18&gt;0,INDEX(PTS,MATCH(J18,SAUV_F,-1)),"")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40"/>
      <c r="K19" s="16" t="str">
        <f>IF(J19&gt;0,INDEX(PTS,MATCH(J19,SAUV_F,-1)),"")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IF(J25&gt;0,INDEX(PTS,MATCH(J25,SAUV_F,-1)),"")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IF(J26&gt;0,INDEX(PTS,MATCH(J26,SAUV_F,-1)),"")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IF(J27&gt;0,INDEX(PTS,MATCH(J27,SAUV_F,-1)),"")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IF(J28&gt;0,INDEX(PTS,MATCH(J28,SAUV_F,-1)),"")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IF(J29&gt;0,INDEX(PTS,MATCH(J29,SAUV_F,-1)),"")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IF(J35&gt;0,INDEX(PTS,MATCH(J35,SAUV_F,-1)),"")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IF(J36&gt;0,INDEX(PTS,MATCH(J36,SAUV_F,-1)),"")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IF(J37&gt;0,INDEX(PTS,MATCH(J37,SAUV_F,-1)),"")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IF(J38&gt;0,INDEX(PTS,MATCH(J38,SAUV_F,-1)),"")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40"/>
      <c r="K39" s="16" t="str">
        <f>IF(J39&gt;0,INDEX(PTS,MATCH(J39,SAUV_F,-1)),"")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/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/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/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/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40"/>
      <c r="K49" s="16"/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workbookViewId="0">
      <selection activeCell="J6" sqref="J6:K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1E-4</v>
      </c>
      <c r="K5" s="16">
        <f>IF(J5&gt;0,INDEX(PTS,MATCH(J5,_50_PAP_G,-1)),"")</f>
        <v>60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IF(J6&gt;0,INDEX(PTS,MATCH(J6,_50_PAP_G,-1)),"")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IF(J7&gt;0,INDEX(PTS,MATCH(J7,_50_PAP_G,-1)),"")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IF(J8&gt;0,INDEX(PTS,MATCH(J8,_50_PAP_G,-1)),"")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IF(J9&gt;0,INDEX(PTS,MATCH(J9,_50_PAP_G,-1)),"")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IF(J15&gt;0,INDEX(PTS,MATCH(J15,_50_PAP_G,-1)),"")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IF(J16&gt;0,INDEX(PTS,MATCH(J16,_50_PAP_G,-1)),"")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IF(J17&gt;0,INDEX(PTS,MATCH(J17,_50_PAP_G,-1)),"")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IF(J18&gt;0,INDEX(PTS,MATCH(J18,_50_PAP_G,-1)),"")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IF(J19&gt;0,INDEX(PTS,MATCH(J19,_50_PAP_G,-1)),"")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IF(J25&gt;0,INDEX(PTS,MATCH(J25,_50_PAP_G,-1)),"")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IF(J26&gt;0,INDEX(PTS,MATCH(J26,_50_PAP_G,-1)),"")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IF(J27&gt;0,INDEX(PTS,MATCH(J27,_50_PAP_G,-1)),"")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IF(J28&gt;0,INDEX(PTS,MATCH(J28,_50_PAP_G,-1)),"")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9"/>
      <c r="K29" s="16" t="str">
        <f>IF(J29&gt;0,INDEX(PTS,MATCH(J29,_50_PAP_G,-1)),"")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IF(J35&gt;0,INDEX(PTS,MATCH(J35,_50_PAP_G,-1)),"")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IF(J36&gt;0,INDEX(PTS,MATCH(J36,_50_PAP_G,-1)),"")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IF(J37&gt;0,INDEX(PTS,MATCH(J37,_50_PAP_G,-1)),"")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IF(J38&gt;0,INDEX(PTS,MATCH(J38,_50_PAP_G,-1)),"")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IF(J39&gt;0,INDEX(PTS,MATCH(J39,_50_PAP_G,-1)),"")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IF(J45&gt;0,INDEX(PTS,MATCH(J45,_50_PAP_G,-1)),"")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IF(J46&gt;0,INDEX(PTS,MATCH(J46,_50_PAP_G,-1)),"")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IF(J47&gt;0,INDEX(PTS,MATCH(J47,_50_PAP_G,-1)),"")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IF(J48&gt;0,INDEX(PTS,MATCH(J48,_50_PAP_G,-1)),"")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IF(J49&gt;0,INDEX(PTS,MATCH(J49,_50_PAP_G,-1)),"")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workbookViewId="0">
      <selection activeCell="J6" sqref="J6:K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1.3888888888888889E-3</v>
      </c>
      <c r="K5" s="16">
        <f>IF(J5&gt;0,INDEX(PTS,MATCH(J5,_50_NL_G,-1)),"")</f>
        <v>1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IF(J6&gt;0,INDEX(PTS,MATCH(J6,_50_NL_G,-1)),"")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IF(J7&gt;0,INDEX(PTS,MATCH(J7,_50_NL_G,-1)),"")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IF(J8&gt;0,INDEX(PTS,MATCH(J8,_50_NL_G,-1)),"")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IF(J9&gt;0,INDEX(PTS,MATCH(J9,_50_NL_G,-1)),"")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IF(J15&gt;0,INDEX(PTS,MATCH(J15,_50_NL_G,-1)),"")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IF(J16&gt;0,INDEX(PTS,MATCH(J16,_50_NL_G,-1)),"")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IF(J17&gt;0,INDEX(PTS,MATCH(J17,_50_NL_G,-1)),"")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IF(J18&gt;0,INDEX(PTS,MATCH(J18,_50_NL_G,-1)),"")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IF(J19&gt;0,INDEX(PTS,MATCH(J19,_50_NL_G,-1)),"")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IF(J25&gt;0,INDEX(PTS,MATCH(J25,_50_NL_G,-1)),"")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IF(J26&gt;0,INDEX(PTS,MATCH(J26,_50_NL_G,-1)),"")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IF(J27&gt;0,INDEX(PTS,MATCH(J27,_50_NL_G,-1)),"")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IF(J28&gt;0,INDEX(PTS,MATCH(J28,_50_NL_G,-1)),"")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9"/>
      <c r="K29" s="16" t="str">
        <f>IF(J29&gt;0,INDEX(PTS,MATCH(J29,_50_NL_G,-1)),"")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IF(J35&gt;0,INDEX(PTS,MATCH(J35,_50_NL_G,-1)),"")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IF(J36&gt;0,INDEX(PTS,MATCH(J36,_50_NL_G,-1)),"")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IF(J37&gt;0,INDEX(PTS,MATCH(J37,_50_NL_G,-1)),"")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IF(J38&gt;0,INDEX(PTS,MATCH(J38,_50_NL_G,-1)),"")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IF(J39&gt;0,INDEX(PTS,MATCH(J39,_50_NL_G,-1)),"")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IF(J45&gt;0,INDEX(PTS,MATCH(J45,_50_NL_G,-1)),"")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IF(J46&gt;0,INDEX(PTS,MATCH(J46,_50_NL_G,-1)),"")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IF(J47&gt;0,INDEX(PTS,MATCH(J47,_50_NL_G,-1)),"")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IF(J48&gt;0,INDEX(PTS,MATCH(J48,_50_NL_G,-1)),"")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IF(J49&gt;0,INDEX(PTS,MATCH(J49,_50_NL_G,-1)),"")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49"/>
  <sheetViews>
    <sheetView workbookViewId="0">
      <selection activeCell="K5" sqref="K5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9.629629629629631E-4</v>
      </c>
      <c r="K5" s="16">
        <f>IF(J5&gt;0,INDEX(PTS,MATCH(J5,_4x50_NL_G,-1)),"")</f>
        <v>60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IF(J6&gt;0,INDEX(PTS,MATCH(J6,_4x50_NL_G,-1)),"")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IF(J7&gt;0,INDEX(PTS,MATCH(J7,_4x50_NL_G,-1)),"")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IF(J8&gt;0,INDEX(PTS,MATCH(J8,_4x50_NL_G,-1)),"")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40"/>
      <c r="K9" s="16" t="str">
        <f>IF(J9&gt;0,INDEX(PTS,MATCH(J9,_4x50_NL_G,-1)),"")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IF(J15&gt;0,INDEX(PTS,MATCH(J15,_4x50_NL_G,-1)),"")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IF(J16&gt;0,INDEX(PTS,MATCH(J16,_4x50_NL_G,-1)),"")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IF(J17&gt;0,INDEX(PTS,MATCH(J17,_4x50_NL_G,-1)),"")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IF(J18&gt;0,INDEX(PTS,MATCH(J18,_4x50_NL_G,-1)),"")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40"/>
      <c r="K19" s="16" t="str">
        <f>IF(J19&gt;0,INDEX(PTS,MATCH(J19,_4x50_NL_G,-1)),"")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IF(J25&gt;0,INDEX(PTS,MATCH(J25,_4x50_NL_G,-1)),"")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IF(J26&gt;0,INDEX(PTS,MATCH(J26,_4x50_NL_G,-1)),"")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IF(J27&gt;0,INDEX(PTS,MATCH(J27,_4x50_NL_G,-1)),"")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IF(J28&gt;0,INDEX(PTS,MATCH(J28,_4x50_NL_G,-1)),"")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IF(J29&gt;0,INDEX(PTS,MATCH(J29,_4x50_NL_G,-1)),"")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IF(J35&gt;0,INDEX(PTS,MATCH(J35,_4x50_NL_G,-1)),"")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IF(J36&gt;0,INDEX(PTS,MATCH(J36,_4x50_NL_G,-1)),"")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IF(J37&gt;0,INDEX(PTS,MATCH(J37,_4x50_NL_G,-1)),"")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IF(J38&gt;0,INDEX(PTS,MATCH(J38,_4x50_NL_G,-1)),"")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40"/>
      <c r="K39" s="16" t="str">
        <f>IF(J39&gt;0,INDEX(PTS,MATCH(J39,_4x50_NL_G,-1)),"")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IF(J45&gt;0,INDEX(PTS,MATCH(J45,_4x50_NL_G,-1)),"")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IF(J46&gt;0,INDEX(PTS,MATCH(J46,_4x50_NL_G,-1)),"")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IF(J47&gt;0,INDEX(PTS,MATCH(J47,_4x50_NL_G,-1)),"")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IF(J48&gt;0,INDEX(PTS,MATCH(J48,_4x50_NL_G,-1)),"")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40"/>
      <c r="K49" s="16" t="str">
        <f>IF(J49&gt;0,INDEX(PTS,MATCH(J49,_4x50_NL_G,-1)),"")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workbookViewId="0">
      <selection activeCell="K5" sqref="K5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8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10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7">
        <v>0.01</v>
      </c>
      <c r="K5" s="16">
        <f>IF(J5&gt;0,INDEX(PTS,MATCH(J5,_50_DOS_F,-1)),"")</f>
        <v>1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7"/>
      <c r="K6" s="16" t="str">
        <f>IF(J6&gt;0,INDEX(PTS,MATCH(J6,_50_DOS_F,-1)),"")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7"/>
      <c r="K7" s="16" t="str">
        <f>IF(J7&gt;0,INDEX(PTS,MATCH(J7,_50_DOS_F,-1)),"")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7"/>
      <c r="K8" s="16" t="str">
        <f>IF(J8&gt;0,INDEX(PTS,MATCH(J8,_50_DOS_F,-1)),"")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7"/>
      <c r="K9" s="16" t="str">
        <f>IF(J9&gt;0,INDEX(PTS,MATCH(J9,_50_DOS_F,-1)),"")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10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7"/>
      <c r="K15" s="16" t="str">
        <f>IF(J15&gt;0,INDEX(PTS,MATCH(J15,_50_DOS_F,-1)),"")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7"/>
      <c r="K16" s="16" t="str">
        <f>IF(J16&gt;0,INDEX(PTS,MATCH(J16,_50_DOS_F,-1)),"")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7"/>
      <c r="K17" s="16" t="str">
        <f>IF(J17&gt;0,INDEX(PTS,MATCH(J17,_50_DOS_F,-1)),"")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7"/>
      <c r="K18" s="16" t="str">
        <f>IF(J18&gt;0,INDEX(PTS,MATCH(J18,_50_DOS_F,-1)),"")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7"/>
      <c r="K19" s="16" t="str">
        <f>IF(J19&gt;0,INDEX(PTS,MATCH(J19,_50_DOS_F,-1)),"")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10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7"/>
      <c r="K25" s="16" t="str">
        <f>IF(J25&gt;0,INDEX(PTS,MATCH(J25,_50_DOS_F,-1)),"")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7"/>
      <c r="K26" s="16" t="str">
        <f>IF(J26&gt;0,INDEX(PTS,MATCH(J26,_50_DOS_F,-1)),"")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7"/>
      <c r="K27" s="16" t="str">
        <f>IF(J27&gt;0,INDEX(PTS,MATCH(J27,_50_DOS_F,-1)),"")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7"/>
      <c r="K28" s="16" t="str">
        <f>IF(J28&gt;0,INDEX(PTS,MATCH(J28,_50_DOS_F,-1)),"")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37"/>
      <c r="K29" s="16" t="str">
        <f>IF(J29&gt;0,INDEX(PTS,MATCH(J29,_50_DOS_F,-1)),"")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10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7"/>
      <c r="K35" s="16" t="str">
        <f>IF(J35&gt;0,INDEX(PTS,MATCH(J35,_50_DOS_F,-1)),"")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7"/>
      <c r="K36" s="16" t="str">
        <f>IF(J36&gt;0,INDEX(PTS,MATCH(J36,_50_DOS_F,-1)),"")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7"/>
      <c r="K37" s="16" t="str">
        <f>IF(J37&gt;0,INDEX(PTS,MATCH(J37,_50_DOS_F,-1)),"")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7"/>
      <c r="K38" s="16" t="str">
        <f>IF(J38&gt;0,INDEX(PTS,MATCH(J38,_50_DOS_F,-1)),"")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7"/>
      <c r="K39" s="16" t="str">
        <f>IF(J39&gt;0,INDEX(PTS,MATCH(J39,_50_DOS_F,-1)),"")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10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7"/>
      <c r="K45" s="16"/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7"/>
      <c r="K46" s="16"/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7"/>
      <c r="K47" s="16"/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7"/>
      <c r="K48" s="16"/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7"/>
      <c r="K49" s="16"/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topLeftCell="A3" workbookViewId="0">
      <selection activeCell="J6" sqref="J6:K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1E-3</v>
      </c>
      <c r="K5" s="16">
        <f>IF(J5&gt;0,INDEX(PTS,MATCH(J5,_50_BRA_F,-1)),"")</f>
        <v>21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IF(J6&gt;0,INDEX(PTS,MATCH(J6,_50_BRA_F,-1)),"")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IF(J7&gt;0,INDEX(PTS,MATCH(J7,_50_BRA_F,-1)),"")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IF(J8&gt;0,INDEX(PTS,MATCH(J8,_50_BRA_F,-1)),"")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40"/>
      <c r="K9" s="16" t="str">
        <f>IF(J9&gt;0,INDEX(PTS,MATCH(J9,_50_BRA_F,-1)),"")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IF(J15&gt;0,INDEX(PTS,MATCH(J15,_50_BRA_F,-1)),"")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IF(J16&gt;0,INDEX(PTS,MATCH(J16,_50_BRA_F,-1)),"")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IF(J17&gt;0,INDEX(PTS,MATCH(J17,_50_BRA_F,-1)),"")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IF(J18&gt;0,INDEX(PTS,MATCH(J18,_50_BRA_F,-1)),"")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40"/>
      <c r="K19" s="16" t="str">
        <f>IF(J19&gt;0,INDEX(PTS,MATCH(J19,_50_BRA_F,-1)),"")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IF(J25&gt;0,INDEX(PTS,MATCH(J25,_50_BRA_F,-1)),"")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IF(J26&gt;0,INDEX(PTS,MATCH(J26,_50_BRA_F,-1)),"")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IF(J27&gt;0,INDEX(PTS,MATCH(J27,_50_BRA_F,-1)),"")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IF(J28&gt;0,INDEX(PTS,MATCH(J28,_50_BRA_F,-1)),"")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IF(J29&gt;0,INDEX(PTS,MATCH(J29,_50_BRA_F,-1)),"")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IF(J35&gt;0,INDEX(PTS,MATCH(J35,_50_BRA_F,-1)),"")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IF(J36&gt;0,INDEX(PTS,MATCH(J36,_50_BRA_F,-1)),"")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IF(J37&gt;0,INDEX(PTS,MATCH(J37,_50_BRA_F,-1)),"")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IF(J38&gt;0,INDEX(PTS,MATCH(J38,_50_BRA_F,-1)),"")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40"/>
      <c r="K39" s="16" t="str">
        <f>IF(J39&gt;0,INDEX(PTS,MATCH(J39,_50_BRA_F,-1)),"")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IF(J45&gt;0,INDEX(PTS,MATCH(J45,_50_BRA_F,-1)),"")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IF(J46&gt;0,INDEX(PTS,MATCH(J46,_50_BRA_F,-1)),"")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IF(J47&gt;0,INDEX(PTS,MATCH(J47,_50_BRA_F,-1)),"")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IF(J48&gt;0,INDEX(PTS,MATCH(J48,_50_BRA_F,-1)),"")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40"/>
      <c r="K49" s="16" t="str">
        <f>IF(J49&gt;0,INDEX(PTS,MATCH(J49,_50_BRA_F,-1)),"")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topLeftCell="A10" workbookViewId="0">
      <selection activeCell="J16" sqref="J16:K16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/>
      <c r="K5" s="16" t="str">
        <f>IF(J5&gt;0,INDEX(PTS,MATCH(J5,_50_PAP_F,-1)),"")</f>
        <v/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IF(J6&gt;0,INDEX(PTS,MATCH(J6,_50_PAP_F,-1)),"")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IF(J7&gt;0,INDEX(PTS,MATCH(J7,_50_PAP_F,-1)),"")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IF(J8&gt;0,INDEX(PTS,MATCH(J8,_50_PAP_F,-1)),"")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40"/>
      <c r="K9" s="16" t="str">
        <f>IF(J9&gt;0,INDEX(PTS,MATCH(J9,_50_PAP_F,-1)),"")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>
        <v>1E-3</v>
      </c>
      <c r="K15" s="16">
        <f>IF(J15&gt;0,INDEX(PTS,MATCH(J15,_50_PAP_F,-1)),"")</f>
        <v>21</v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IF(J16&gt;0,INDEX(PTS,MATCH(J16,_50_PAP_F,-1)),"")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IF(J17&gt;0,INDEX(PTS,MATCH(J17,_50_PAP_F,-1)),"")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IF(J18&gt;0,INDEX(PTS,MATCH(J18,_50_PAP_F,-1)),"")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40"/>
      <c r="K19" s="16" t="str">
        <f>IF(J19&gt;0,INDEX(PTS,MATCH(J19,_50_PAP_F,-1)),"")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IF(J25&gt;0,INDEX(PTS,MATCH(J25,_50_PAP_F,-1)),"")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IF(J26&gt;0,INDEX(PTS,MATCH(J26,_50_PAP_F,-1)),"")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IF(J27&gt;0,INDEX(PTS,MATCH(J27,_50_PAP_F,-1)),"")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IF(J28&gt;0,INDEX(PTS,MATCH(J28,_50_PAP_F,-1)),"")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IF(J29&gt;0,INDEX(PTS,MATCH(J29,_50_PAP_F,-1)),"")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IF(J35&gt;0,INDEX(PTS,MATCH(J35,_50_PAP_F,-1)),"")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IF(J36&gt;0,INDEX(PTS,MATCH(J36,_50_PAP_F,-1)),"")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IF(J37&gt;0,INDEX(PTS,MATCH(J37,_50_PAP_F,-1)),"")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IF(J38&gt;0,INDEX(PTS,MATCH(J38,_50_PAP_F,-1)),"")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40"/>
      <c r="K39" s="16" t="str">
        <f>IF(J39&gt;0,INDEX(PTS,MATCH(J39,_50_PAP_F,-1)),"")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IF(J45&gt;0,INDEX(PTS,MATCH(J45,_50_PAP_F,-1)),"")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IF(J46&gt;0,INDEX(PTS,MATCH(J46,_50_PAP_F,-1)),"")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IF(J47&gt;0,INDEX(PTS,MATCH(J47,_50_PAP_F,-1)),"")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IF(J48&gt;0,INDEX(PTS,MATCH(J48,_50_PAP_F,-1)),"")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40"/>
      <c r="K49" s="16" t="str">
        <f>IF(J49&gt;0,INDEX(PTS,MATCH(J49,_50_PAP_F,-1)),"")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workbookViewId="0">
      <selection activeCell="J7" sqref="J7:K7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3.5069444444444444E-4</v>
      </c>
      <c r="K5" s="16">
        <f>IF(J5&gt;0,INDEX(PTS,MATCH(J5,_50_NL_F,-1)),"")</f>
        <v>57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>
        <v>1.042824074074074E-2</v>
      </c>
      <c r="K6" s="16">
        <f>IF(J6&gt;0,INDEX(PTS,MATCH(J6,_50_NL_F,-1)),"")</f>
        <v>1</v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IF(J7&gt;0,INDEX(PTS,MATCH(J7,_50_NL_F,-1)),"")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IF(J8&gt;0,INDEX(PTS,MATCH(J8,_50_NL_F,-1)),"")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40"/>
      <c r="K9" s="16" t="str">
        <f>IF(J9&gt;0,INDEX(PTS,MATCH(J9,_50_NL_F,-1)),"")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IF(J15&gt;0,INDEX(PTS,MATCH(J15,_50_NL_F,-1)),"")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IF(J16&gt;0,INDEX(PTS,MATCH(J16,_50_NL_F,-1)),"")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IF(J17&gt;0,INDEX(PTS,MATCH(J17,_50_NL_F,-1)),"")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IF(J18&gt;0,INDEX(PTS,MATCH(J18,_50_NL_F,-1)),"")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40"/>
      <c r="K19" s="16" t="str">
        <f>IF(J19&gt;0,INDEX(PTS,MATCH(J19,_50_NL_F,-1)),"")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IF(J25&gt;0,INDEX(PTS,MATCH(J25,_50_NL_F,-1)),"")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IF(J26&gt;0,INDEX(PTS,MATCH(J26,_50_NL_F,-1)),"")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IF(J27&gt;0,INDEX(PTS,MATCH(J27,_50_NL_F,-1)),"")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IF(J28&gt;0,INDEX(PTS,MATCH(J28,_50_NL_F,-1)),"")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IF(J29&gt;0,INDEX(PTS,MATCH(J29,_50_NL_F,-1)),"")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IF(J35&gt;0,INDEX(PTS,MATCH(J35,_50_NL_F,-1)),"")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IF(J36&gt;0,INDEX(PTS,MATCH(J36,_50_NL_F,-1)),"")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IF(J37&gt;0,INDEX(PTS,MATCH(J37,_50_NL_F,-1)),"")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IF(J38&gt;0,INDEX(PTS,MATCH(J38,_50_NL_F,-1)),"")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40"/>
      <c r="K39" s="16" t="str">
        <f>IF(J39&gt;0,INDEX(PTS,MATCH(J39,_50_NL_F,-1)),"")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IF(J45&gt;0,INDEX(PTS,MATCH(J45,_50_NL_F,-1)),"")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IF(J46&gt;0,INDEX(PTS,MATCH(J46,_50_NL_F,-1)),"")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IF(J47&gt;0,INDEX(PTS,MATCH(J47,_50_NL_F,-1)),"")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/>
      <c r="K48" s="16" t="str">
        <f>IF(J48&gt;0,INDEX(PTS,MATCH(J48,_50_NL_F,-1)),"")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40"/>
      <c r="K49" s="16" t="str">
        <f>IF(J49&gt;0,INDEX(PTS,MATCH(J49,_50_NL_F,-1)),"")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2:K49"/>
  <sheetViews>
    <sheetView workbookViewId="0">
      <selection activeCell="K5" sqref="K5"/>
    </sheetView>
  </sheetViews>
  <sheetFormatPr baseColWidth="10" defaultRowHeight="15" x14ac:dyDescent="0.2"/>
  <cols>
    <col min="1" max="1" width="9.83203125" style="8" customWidth="1"/>
    <col min="2" max="4" width="12" style="8"/>
    <col min="5" max="5" width="9.6640625" style="8" customWidth="1"/>
    <col min="6" max="6" width="6.1640625" style="8" customWidth="1"/>
    <col min="7" max="7" width="12" style="8"/>
    <col min="8" max="8" width="7.1640625" style="8" customWidth="1"/>
    <col min="9" max="9" width="10.33203125" style="8" customWidth="1"/>
    <col min="10" max="10" width="9.1640625" style="41" customWidth="1"/>
    <col min="11" max="11" width="9.33203125" style="8" customWidth="1"/>
    <col min="12" max="16384" width="12" style="8"/>
  </cols>
  <sheetData>
    <row r="2" spans="1:11" ht="15.75" thickBot="1" x14ac:dyDescent="0.25">
      <c r="A2" s="268" t="s">
        <v>10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1:11" x14ac:dyDescent="0.2">
      <c r="I3" s="269" t="s">
        <v>14</v>
      </c>
      <c r="J3" s="270"/>
    </row>
    <row r="4" spans="1:11" x14ac:dyDescent="0.2">
      <c r="A4" s="8" t="s">
        <v>16</v>
      </c>
      <c r="B4" s="8" t="s">
        <v>18</v>
      </c>
      <c r="C4" s="8" t="s">
        <v>11</v>
      </c>
      <c r="D4" s="8" t="s">
        <v>12</v>
      </c>
      <c r="E4" s="8" t="s">
        <v>13</v>
      </c>
      <c r="F4" s="8" t="s">
        <v>17</v>
      </c>
      <c r="G4" s="8" t="s">
        <v>20</v>
      </c>
      <c r="H4" s="8" t="s">
        <v>26</v>
      </c>
      <c r="I4" s="9" t="s">
        <v>27</v>
      </c>
      <c r="J4" s="38" t="s">
        <v>19</v>
      </c>
      <c r="K4" s="8" t="s">
        <v>15</v>
      </c>
    </row>
    <row r="5" spans="1:11" x14ac:dyDescent="0.25">
      <c r="A5" s="11">
        <v>1</v>
      </c>
      <c r="B5" s="11"/>
      <c r="C5" s="12"/>
      <c r="D5" s="12"/>
      <c r="E5" s="12"/>
      <c r="F5" s="12"/>
      <c r="G5" s="12"/>
      <c r="H5" s="13"/>
      <c r="I5" s="14"/>
      <c r="J5" s="39">
        <v>1.5277777777777779E-3</v>
      </c>
      <c r="K5" s="16">
        <f>IF(J5&gt;0,INDEX(PTS,MATCH(J5,_4x50_NL_F,-1)),"")</f>
        <v>58</v>
      </c>
    </row>
    <row r="6" spans="1:11" x14ac:dyDescent="0.25">
      <c r="A6" s="11">
        <v>2</v>
      </c>
      <c r="B6" s="11"/>
      <c r="C6" s="12"/>
      <c r="D6" s="12"/>
      <c r="E6" s="12"/>
      <c r="F6" s="12"/>
      <c r="G6" s="12"/>
      <c r="H6" s="13"/>
      <c r="I6" s="14"/>
      <c r="J6" s="39"/>
      <c r="K6" s="16" t="str">
        <f>IF(J6&gt;0,INDEX(PTS,MATCH(J6,_4x50_NL_F,-1)),"")</f>
        <v/>
      </c>
    </row>
    <row r="7" spans="1:11" x14ac:dyDescent="0.25">
      <c r="A7" s="11">
        <v>3</v>
      </c>
      <c r="B7" s="11"/>
      <c r="C7" s="12"/>
      <c r="D7" s="12"/>
      <c r="E7" s="12"/>
      <c r="F7" s="12"/>
      <c r="G7" s="12"/>
      <c r="H7" s="13"/>
      <c r="I7" s="14"/>
      <c r="J7" s="39"/>
      <c r="K7" s="16" t="str">
        <f>IF(J7&gt;0,INDEX(PTS,MATCH(J7,_4x50_NL_F,-1)),"")</f>
        <v/>
      </c>
    </row>
    <row r="8" spans="1:11" x14ac:dyDescent="0.25">
      <c r="A8" s="11">
        <v>4</v>
      </c>
      <c r="B8" s="11"/>
      <c r="C8" s="12"/>
      <c r="D8" s="12"/>
      <c r="E8" s="12"/>
      <c r="F8" s="12"/>
      <c r="G8" s="12"/>
      <c r="H8" s="13"/>
      <c r="I8" s="14"/>
      <c r="J8" s="39"/>
      <c r="K8" s="16" t="str">
        <f>IF(J8&gt;0,INDEX(PTS,MATCH(J8,_4x50_NL_F,-1)),"")</f>
        <v/>
      </c>
    </row>
    <row r="9" spans="1:11" ht="15.75" thickBot="1" x14ac:dyDescent="0.3">
      <c r="A9" s="11">
        <v>5</v>
      </c>
      <c r="B9" s="11"/>
      <c r="C9" s="12"/>
      <c r="D9" s="12"/>
      <c r="E9" s="12"/>
      <c r="F9" s="12"/>
      <c r="G9" s="12"/>
      <c r="H9" s="13"/>
      <c r="I9" s="15"/>
      <c r="J9" s="39"/>
      <c r="K9" s="16" t="str">
        <f>IF(J9&gt;0,INDEX(PTS,MATCH(J9,_4x50_NL_F,-1)),"")</f>
        <v/>
      </c>
    </row>
    <row r="12" spans="1:11" ht="15.75" thickBot="1" x14ac:dyDescent="0.25">
      <c r="A12" s="268" t="s">
        <v>22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x14ac:dyDescent="0.2">
      <c r="I13" s="269" t="s">
        <v>14</v>
      </c>
      <c r="J13" s="270"/>
    </row>
    <row r="14" spans="1:11" x14ac:dyDescent="0.2">
      <c r="A14" s="8" t="s">
        <v>16</v>
      </c>
      <c r="B14" s="8" t="s">
        <v>18</v>
      </c>
      <c r="C14" s="8" t="s">
        <v>11</v>
      </c>
      <c r="D14" s="8" t="s">
        <v>12</v>
      </c>
      <c r="E14" s="8" t="s">
        <v>13</v>
      </c>
      <c r="F14" s="8" t="s">
        <v>17</v>
      </c>
      <c r="G14" s="8" t="s">
        <v>20</v>
      </c>
      <c r="H14" s="8" t="s">
        <v>21</v>
      </c>
      <c r="I14" s="9" t="s">
        <v>27</v>
      </c>
      <c r="J14" s="38" t="s">
        <v>19</v>
      </c>
      <c r="K14" s="8" t="s">
        <v>15</v>
      </c>
    </row>
    <row r="15" spans="1:11" x14ac:dyDescent="0.25">
      <c r="A15" s="11">
        <v>1</v>
      </c>
      <c r="B15" s="11"/>
      <c r="C15" s="12"/>
      <c r="D15" s="12"/>
      <c r="E15" s="12"/>
      <c r="F15" s="12"/>
      <c r="G15" s="12"/>
      <c r="H15" s="12"/>
      <c r="I15" s="14"/>
      <c r="J15" s="39"/>
      <c r="K15" s="16" t="str">
        <f>IF(J15&gt;0,INDEX(PTS,MATCH(J15,_4x50_NL_F,-1)),"")</f>
        <v/>
      </c>
    </row>
    <row r="16" spans="1:11" x14ac:dyDescent="0.25">
      <c r="A16" s="11">
        <v>2</v>
      </c>
      <c r="B16" s="11"/>
      <c r="C16" s="12"/>
      <c r="D16" s="12"/>
      <c r="E16" s="12"/>
      <c r="F16" s="12"/>
      <c r="G16" s="12"/>
      <c r="H16" s="12"/>
      <c r="I16" s="14"/>
      <c r="J16" s="39"/>
      <c r="K16" s="16" t="str">
        <f>IF(J16&gt;0,INDEX(PTS,MATCH(J16,_4x50_NL_F,-1)),"")</f>
        <v/>
      </c>
    </row>
    <row r="17" spans="1:11" x14ac:dyDescent="0.25">
      <c r="A17" s="11">
        <v>3</v>
      </c>
      <c r="B17" s="11"/>
      <c r="C17" s="12"/>
      <c r="D17" s="12"/>
      <c r="E17" s="12"/>
      <c r="F17" s="12"/>
      <c r="G17" s="12"/>
      <c r="H17" s="12"/>
      <c r="I17" s="14"/>
      <c r="J17" s="39"/>
      <c r="K17" s="16" t="str">
        <f>IF(J17&gt;0,INDEX(PTS,MATCH(J17,_4x50_NL_F,-1)),"")</f>
        <v/>
      </c>
    </row>
    <row r="18" spans="1:11" x14ac:dyDescent="0.25">
      <c r="A18" s="11">
        <v>4</v>
      </c>
      <c r="B18" s="11"/>
      <c r="C18" s="12"/>
      <c r="D18" s="12"/>
      <c r="E18" s="12"/>
      <c r="F18" s="12"/>
      <c r="G18" s="12"/>
      <c r="H18" s="12"/>
      <c r="I18" s="14"/>
      <c r="J18" s="39"/>
      <c r="K18" s="16" t="str">
        <f>IF(J18&gt;0,INDEX(PTS,MATCH(J18,_4x50_NL_F,-1)),"")</f>
        <v/>
      </c>
    </row>
    <row r="19" spans="1:11" ht="15.75" thickBot="1" x14ac:dyDescent="0.3">
      <c r="A19" s="11">
        <v>5</v>
      </c>
      <c r="B19" s="11"/>
      <c r="C19" s="12"/>
      <c r="D19" s="12"/>
      <c r="E19" s="12"/>
      <c r="F19" s="12"/>
      <c r="G19" s="12"/>
      <c r="H19" s="12"/>
      <c r="I19" s="15"/>
      <c r="J19" s="39"/>
      <c r="K19" s="16" t="str">
        <f>IF(J19&gt;0,INDEX(PTS,MATCH(J19,_4x50_NL_F,-1)),"")</f>
        <v/>
      </c>
    </row>
    <row r="22" spans="1:11" ht="15.75" thickBot="1" x14ac:dyDescent="0.25">
      <c r="A22" s="268" t="s">
        <v>23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x14ac:dyDescent="0.2">
      <c r="I23" s="269" t="s">
        <v>14</v>
      </c>
      <c r="J23" s="270"/>
    </row>
    <row r="24" spans="1:11" x14ac:dyDescent="0.2">
      <c r="A24" s="8" t="s">
        <v>16</v>
      </c>
      <c r="B24" s="8" t="s">
        <v>18</v>
      </c>
      <c r="C24" s="8" t="s">
        <v>11</v>
      </c>
      <c r="D24" s="8" t="s">
        <v>12</v>
      </c>
      <c r="E24" s="8" t="s">
        <v>13</v>
      </c>
      <c r="F24" s="8" t="s">
        <v>17</v>
      </c>
      <c r="G24" s="8" t="s">
        <v>20</v>
      </c>
      <c r="H24" s="8" t="s">
        <v>21</v>
      </c>
      <c r="I24" s="9" t="s">
        <v>27</v>
      </c>
      <c r="J24" s="38" t="s">
        <v>19</v>
      </c>
      <c r="K24" s="8" t="s">
        <v>15</v>
      </c>
    </row>
    <row r="25" spans="1:11" x14ac:dyDescent="0.25">
      <c r="A25" s="11">
        <v>1</v>
      </c>
      <c r="B25" s="11"/>
      <c r="C25" s="12"/>
      <c r="D25" s="12"/>
      <c r="E25" s="12"/>
      <c r="F25" s="12"/>
      <c r="G25" s="12"/>
      <c r="H25" s="12"/>
      <c r="I25" s="14"/>
      <c r="J25" s="39"/>
      <c r="K25" s="16" t="str">
        <f>IF(J25&gt;0,INDEX(PTS,MATCH(J25,_4x50_NL_F,-1)),"")</f>
        <v/>
      </c>
    </row>
    <row r="26" spans="1:11" x14ac:dyDescent="0.25">
      <c r="A26" s="11">
        <v>2</v>
      </c>
      <c r="B26" s="11"/>
      <c r="C26" s="12"/>
      <c r="D26" s="12"/>
      <c r="E26" s="12"/>
      <c r="F26" s="12"/>
      <c r="G26" s="12"/>
      <c r="H26" s="12"/>
      <c r="I26" s="14"/>
      <c r="J26" s="39"/>
      <c r="K26" s="16" t="str">
        <f>IF(J26&gt;0,INDEX(PTS,MATCH(J26,_4x50_NL_F,-1)),"")</f>
        <v/>
      </c>
    </row>
    <row r="27" spans="1:11" x14ac:dyDescent="0.25">
      <c r="A27" s="11">
        <v>3</v>
      </c>
      <c r="B27" s="11"/>
      <c r="C27" s="12"/>
      <c r="D27" s="12"/>
      <c r="E27" s="12"/>
      <c r="F27" s="12"/>
      <c r="G27" s="12"/>
      <c r="H27" s="12"/>
      <c r="I27" s="14"/>
      <c r="J27" s="39"/>
      <c r="K27" s="16" t="str">
        <f>IF(J27&gt;0,INDEX(PTS,MATCH(J27,_4x50_NL_F,-1)),"")</f>
        <v/>
      </c>
    </row>
    <row r="28" spans="1:11" x14ac:dyDescent="0.25">
      <c r="A28" s="11">
        <v>4</v>
      </c>
      <c r="B28" s="11"/>
      <c r="C28" s="12"/>
      <c r="D28" s="12"/>
      <c r="E28" s="12"/>
      <c r="F28" s="12"/>
      <c r="G28" s="12"/>
      <c r="H28" s="12"/>
      <c r="I28" s="14"/>
      <c r="J28" s="39"/>
      <c r="K28" s="16" t="str">
        <f>IF(J28&gt;0,INDEX(PTS,MATCH(J28,_4x50_NL_F,-1)),"")</f>
        <v/>
      </c>
    </row>
    <row r="29" spans="1:11" ht="15.75" thickBot="1" x14ac:dyDescent="0.3">
      <c r="A29" s="11">
        <v>5</v>
      </c>
      <c r="B29" s="11"/>
      <c r="C29" s="12"/>
      <c r="D29" s="12"/>
      <c r="E29" s="12"/>
      <c r="F29" s="12"/>
      <c r="G29" s="12"/>
      <c r="H29" s="12"/>
      <c r="I29" s="15"/>
      <c r="J29" s="40"/>
      <c r="K29" s="16" t="str">
        <f>IF(J29&gt;0,INDEX(PTS,MATCH(J29,_4x50_NL_F,-1)),"")</f>
        <v/>
      </c>
    </row>
    <row r="32" spans="1:11" ht="15.75" thickBot="1" x14ac:dyDescent="0.25">
      <c r="A32" s="268" t="s">
        <v>24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spans="1:11" x14ac:dyDescent="0.2">
      <c r="I33" s="269" t="s">
        <v>14</v>
      </c>
      <c r="J33" s="270"/>
    </row>
    <row r="34" spans="1:11" x14ac:dyDescent="0.2">
      <c r="A34" s="8" t="s">
        <v>16</v>
      </c>
      <c r="B34" s="8" t="s">
        <v>18</v>
      </c>
      <c r="C34" s="8" t="s">
        <v>11</v>
      </c>
      <c r="D34" s="8" t="s">
        <v>12</v>
      </c>
      <c r="E34" s="8" t="s">
        <v>13</v>
      </c>
      <c r="F34" s="8" t="s">
        <v>17</v>
      </c>
      <c r="G34" s="8" t="s">
        <v>20</v>
      </c>
      <c r="H34" s="8" t="s">
        <v>21</v>
      </c>
      <c r="I34" s="9" t="s">
        <v>27</v>
      </c>
      <c r="J34" s="38" t="s">
        <v>19</v>
      </c>
      <c r="K34" s="8" t="s">
        <v>15</v>
      </c>
    </row>
    <row r="35" spans="1:11" x14ac:dyDescent="0.25">
      <c r="A35" s="11">
        <v>1</v>
      </c>
      <c r="B35" s="11"/>
      <c r="C35" s="12"/>
      <c r="D35" s="12"/>
      <c r="E35" s="12"/>
      <c r="F35" s="12"/>
      <c r="G35" s="12"/>
      <c r="H35" s="12"/>
      <c r="I35" s="14"/>
      <c r="J35" s="39"/>
      <c r="K35" s="16" t="str">
        <f>IF(J35&gt;0,INDEX(PTS,MATCH(J35,_4x50_NL_F,-1)),"")</f>
        <v/>
      </c>
    </row>
    <row r="36" spans="1:11" x14ac:dyDescent="0.25">
      <c r="A36" s="11">
        <v>2</v>
      </c>
      <c r="B36" s="11"/>
      <c r="C36" s="12"/>
      <c r="D36" s="12"/>
      <c r="E36" s="12"/>
      <c r="F36" s="12"/>
      <c r="G36" s="12"/>
      <c r="H36" s="12"/>
      <c r="I36" s="14"/>
      <c r="J36" s="39"/>
      <c r="K36" s="16" t="str">
        <f>IF(J36&gt;0,INDEX(PTS,MATCH(J36,_4x50_NL_F,-1)),"")</f>
        <v/>
      </c>
    </row>
    <row r="37" spans="1:11" x14ac:dyDescent="0.25">
      <c r="A37" s="11">
        <v>3</v>
      </c>
      <c r="B37" s="11"/>
      <c r="C37" s="12"/>
      <c r="D37" s="12"/>
      <c r="E37" s="12"/>
      <c r="F37" s="12"/>
      <c r="G37" s="12"/>
      <c r="H37" s="12"/>
      <c r="I37" s="14"/>
      <c r="J37" s="39"/>
      <c r="K37" s="16" t="str">
        <f>IF(J37&gt;0,INDEX(PTS,MATCH(J37,_4x50_NL_F,-1)),"")</f>
        <v/>
      </c>
    </row>
    <row r="38" spans="1:11" x14ac:dyDescent="0.25">
      <c r="A38" s="11">
        <v>4</v>
      </c>
      <c r="B38" s="11"/>
      <c r="C38" s="12"/>
      <c r="D38" s="12"/>
      <c r="E38" s="12"/>
      <c r="F38" s="12"/>
      <c r="G38" s="12"/>
      <c r="H38" s="12"/>
      <c r="I38" s="14"/>
      <c r="J38" s="39"/>
      <c r="K38" s="16" t="str">
        <f>IF(J38&gt;0,INDEX(PTS,MATCH(J38,_4x50_NL_F,-1)),"")</f>
        <v/>
      </c>
    </row>
    <row r="39" spans="1:11" ht="15.75" thickBot="1" x14ac:dyDescent="0.3">
      <c r="A39" s="11">
        <v>5</v>
      </c>
      <c r="B39" s="11"/>
      <c r="C39" s="12"/>
      <c r="D39" s="12"/>
      <c r="E39" s="12"/>
      <c r="F39" s="12"/>
      <c r="G39" s="12"/>
      <c r="H39" s="12"/>
      <c r="I39" s="15"/>
      <c r="J39" s="39"/>
      <c r="K39" s="16" t="str">
        <f>IF(J39&gt;0,INDEX(PTS,MATCH(J39,_4x50_NL_F,-1)),"")</f>
        <v/>
      </c>
    </row>
    <row r="42" spans="1:11" ht="15.75" thickBot="1" x14ac:dyDescent="0.25">
      <c r="A42" s="268" t="s">
        <v>25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spans="1:11" x14ac:dyDescent="0.2">
      <c r="I43" s="269" t="s">
        <v>14</v>
      </c>
      <c r="J43" s="270"/>
    </row>
    <row r="44" spans="1:11" x14ac:dyDescent="0.2">
      <c r="A44" s="8" t="s">
        <v>16</v>
      </c>
      <c r="B44" s="8" t="s">
        <v>18</v>
      </c>
      <c r="C44" s="8" t="s">
        <v>11</v>
      </c>
      <c r="D44" s="8" t="s">
        <v>12</v>
      </c>
      <c r="E44" s="8" t="s">
        <v>13</v>
      </c>
      <c r="F44" s="8" t="s">
        <v>17</v>
      </c>
      <c r="G44" s="8" t="s">
        <v>20</v>
      </c>
      <c r="H44" s="8" t="s">
        <v>21</v>
      </c>
      <c r="I44" s="9" t="s">
        <v>27</v>
      </c>
      <c r="J44" s="38" t="s">
        <v>19</v>
      </c>
      <c r="K44" s="8" t="s">
        <v>15</v>
      </c>
    </row>
    <row r="45" spans="1:11" x14ac:dyDescent="0.25">
      <c r="A45" s="11">
        <v>1</v>
      </c>
      <c r="B45" s="11"/>
      <c r="C45" s="12"/>
      <c r="D45" s="12"/>
      <c r="E45" s="12"/>
      <c r="F45" s="12"/>
      <c r="G45" s="12"/>
      <c r="H45" s="12"/>
      <c r="I45" s="14"/>
      <c r="J45" s="39"/>
      <c r="K45" s="16" t="str">
        <f>IF(J45&gt;0,INDEX(PTS,MATCH(J45,_4x50_NL_F,-1)),"")</f>
        <v/>
      </c>
    </row>
    <row r="46" spans="1:11" x14ac:dyDescent="0.25">
      <c r="A46" s="11">
        <v>2</v>
      </c>
      <c r="B46" s="11"/>
      <c r="C46" s="12"/>
      <c r="D46" s="12"/>
      <c r="E46" s="12"/>
      <c r="F46" s="12"/>
      <c r="G46" s="12"/>
      <c r="H46" s="12"/>
      <c r="I46" s="14"/>
      <c r="J46" s="39"/>
      <c r="K46" s="16" t="str">
        <f>IF(J46&gt;0,INDEX(PTS,MATCH(J46,_4x50_NL_F,-1)),"")</f>
        <v/>
      </c>
    </row>
    <row r="47" spans="1:11" x14ac:dyDescent="0.25">
      <c r="A47" s="11">
        <v>3</v>
      </c>
      <c r="B47" s="11"/>
      <c r="C47" s="12"/>
      <c r="D47" s="12"/>
      <c r="E47" s="12"/>
      <c r="F47" s="12"/>
      <c r="G47" s="12"/>
      <c r="H47" s="12"/>
      <c r="I47" s="14"/>
      <c r="J47" s="39"/>
      <c r="K47" s="16" t="str">
        <f>IF(J47&gt;0,INDEX(PTS,MATCH(J47,_4x50_NL_F,-1)),"")</f>
        <v/>
      </c>
    </row>
    <row r="48" spans="1:11" x14ac:dyDescent="0.25">
      <c r="A48" s="11">
        <v>4</v>
      </c>
      <c r="B48" s="11"/>
      <c r="C48" s="12"/>
      <c r="D48" s="12"/>
      <c r="E48" s="12"/>
      <c r="F48" s="12"/>
      <c r="G48" s="12"/>
      <c r="H48" s="12"/>
      <c r="I48" s="14"/>
      <c r="J48" s="39">
        <v>0</v>
      </c>
      <c r="K48" s="16" t="str">
        <f>IF(J48&gt;0,INDEX(PTS,MATCH(J48,_4x50_NL_F,-1)),"")</f>
        <v/>
      </c>
    </row>
    <row r="49" spans="1:11" ht="15.75" thickBot="1" x14ac:dyDescent="0.3">
      <c r="A49" s="11">
        <v>5</v>
      </c>
      <c r="B49" s="11"/>
      <c r="C49" s="12"/>
      <c r="D49" s="12"/>
      <c r="E49" s="12"/>
      <c r="F49" s="12"/>
      <c r="G49" s="12"/>
      <c r="H49" s="12"/>
      <c r="I49" s="15"/>
      <c r="J49" s="39"/>
      <c r="K49" s="16" t="str">
        <f>IF(J49&gt;0,INDEX(PTS,MATCH(J49,_4x50_NL_F,-1)),"")</f>
        <v/>
      </c>
    </row>
  </sheetData>
  <mergeCells count="10">
    <mergeCell ref="A32:K32"/>
    <mergeCell ref="I33:J33"/>
    <mergeCell ref="A42:K42"/>
    <mergeCell ref="I43:J43"/>
    <mergeCell ref="A2:K2"/>
    <mergeCell ref="I3:J3"/>
    <mergeCell ref="A12:K12"/>
    <mergeCell ref="I13:J13"/>
    <mergeCell ref="A22:K22"/>
    <mergeCell ref="I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A11" sqref="A11"/>
    </sheetView>
  </sheetViews>
  <sheetFormatPr baseColWidth="10" defaultRowHeight="12.75" x14ac:dyDescent="0.2"/>
  <cols>
    <col min="1" max="1" width="10.83203125" style="74" customWidth="1"/>
    <col min="2" max="2" width="15" style="74" customWidth="1"/>
    <col min="3" max="3" width="36" style="74" customWidth="1"/>
    <col min="4" max="4" width="16.33203125" style="74" customWidth="1"/>
    <col min="5" max="5" width="14.6640625" style="261" customWidth="1"/>
    <col min="6" max="6" width="12" style="74"/>
    <col min="7" max="7" width="2" style="74" customWidth="1"/>
    <col min="8" max="16384" width="12" style="74"/>
  </cols>
  <sheetData>
    <row r="1" spans="1:5" x14ac:dyDescent="0.2">
      <c r="A1" s="179" t="s">
        <v>1025</v>
      </c>
      <c r="B1" s="72"/>
      <c r="C1" s="72"/>
    </row>
    <row r="2" spans="1:5" ht="15" x14ac:dyDescent="0.2">
      <c r="A2" s="168" t="s">
        <v>1001</v>
      </c>
      <c r="B2" s="168" t="s">
        <v>32</v>
      </c>
      <c r="C2" s="168" t="s">
        <v>1002</v>
      </c>
    </row>
    <row r="3" spans="1:5" ht="15" x14ac:dyDescent="0.2">
      <c r="A3" s="179" t="s">
        <v>1074</v>
      </c>
      <c r="B3" s="175" t="s">
        <v>1004</v>
      </c>
      <c r="C3" s="171" t="s">
        <v>1005</v>
      </c>
    </row>
    <row r="4" spans="1:5" x14ac:dyDescent="0.2">
      <c r="A4" s="264">
        <v>1</v>
      </c>
      <c r="B4" s="83">
        <v>253</v>
      </c>
      <c r="C4" s="180" t="s">
        <v>1026</v>
      </c>
      <c r="D4" s="182" t="s">
        <v>1028</v>
      </c>
    </row>
    <row r="5" spans="1:5" x14ac:dyDescent="0.2">
      <c r="A5" s="264">
        <v>2</v>
      </c>
      <c r="B5" s="83">
        <v>246</v>
      </c>
      <c r="C5" s="169" t="s">
        <v>1010</v>
      </c>
      <c r="D5" s="182" t="s">
        <v>1028</v>
      </c>
    </row>
    <row r="6" spans="1:5" x14ac:dyDescent="0.2">
      <c r="A6" s="264">
        <v>3</v>
      </c>
      <c r="B6" s="83">
        <v>235</v>
      </c>
      <c r="C6" s="169" t="s">
        <v>1009</v>
      </c>
      <c r="D6" s="182" t="s">
        <v>1028</v>
      </c>
    </row>
    <row r="7" spans="1:5" x14ac:dyDescent="0.2">
      <c r="A7" s="83">
        <v>4</v>
      </c>
      <c r="B7" s="83">
        <v>229</v>
      </c>
      <c r="C7" s="180" t="s">
        <v>1027</v>
      </c>
      <c r="D7" s="182" t="s">
        <v>1028</v>
      </c>
    </row>
    <row r="8" spans="1:5" x14ac:dyDescent="0.2">
      <c r="A8" s="83">
        <v>5</v>
      </c>
      <c r="B8" s="83">
        <v>222</v>
      </c>
      <c r="C8" s="169" t="s">
        <v>1011</v>
      </c>
      <c r="D8" s="182" t="s">
        <v>1028</v>
      </c>
    </row>
    <row r="9" spans="1:5" x14ac:dyDescent="0.2">
      <c r="A9" s="83">
        <v>6</v>
      </c>
      <c r="B9" s="83">
        <v>218</v>
      </c>
      <c r="C9" s="169" t="s">
        <v>1006</v>
      </c>
      <c r="D9" s="182" t="s">
        <v>1028</v>
      </c>
    </row>
    <row r="10" spans="1:5" x14ac:dyDescent="0.2">
      <c r="A10" s="83">
        <v>7</v>
      </c>
      <c r="B10" s="83">
        <v>187</v>
      </c>
      <c r="C10" s="169" t="s">
        <v>1008</v>
      </c>
      <c r="D10" s="182" t="s">
        <v>1028</v>
      </c>
    </row>
    <row r="11" spans="1:5" x14ac:dyDescent="0.2">
      <c r="A11" s="83">
        <v>8</v>
      </c>
      <c r="B11" s="83">
        <v>138</v>
      </c>
      <c r="C11" s="169" t="s">
        <v>1012</v>
      </c>
      <c r="D11" s="182" t="s">
        <v>1028</v>
      </c>
    </row>
    <row r="12" spans="1:5" x14ac:dyDescent="0.2">
      <c r="A12" s="83"/>
      <c r="B12" s="83">
        <v>289</v>
      </c>
      <c r="C12" s="169" t="s">
        <v>1007</v>
      </c>
      <c r="D12" s="182" t="s">
        <v>1028</v>
      </c>
      <c r="E12" s="262" t="s">
        <v>1073</v>
      </c>
    </row>
    <row r="13" spans="1:5" x14ac:dyDescent="0.2">
      <c r="A13" s="100"/>
      <c r="B13" s="100"/>
      <c r="C13" s="100"/>
    </row>
    <row r="14" spans="1:5" ht="15" x14ac:dyDescent="0.2">
      <c r="A14" s="72" t="s">
        <v>626</v>
      </c>
      <c r="B14" s="174" t="s">
        <v>1013</v>
      </c>
      <c r="C14" s="171" t="s">
        <v>1014</v>
      </c>
    </row>
    <row r="15" spans="1:5" ht="15" x14ac:dyDescent="0.2">
      <c r="A15" s="168" t="s">
        <v>1001</v>
      </c>
      <c r="B15" s="168" t="s">
        <v>32</v>
      </c>
      <c r="C15" s="168" t="s">
        <v>1002</v>
      </c>
    </row>
    <row r="16" spans="1:5" x14ac:dyDescent="0.2">
      <c r="A16" s="264">
        <v>1</v>
      </c>
      <c r="B16" s="83">
        <v>300</v>
      </c>
      <c r="C16" s="169" t="s">
        <v>1015</v>
      </c>
      <c r="D16" s="183" t="s">
        <v>1029</v>
      </c>
    </row>
    <row r="17" spans="1:5" x14ac:dyDescent="0.2">
      <c r="A17" s="264">
        <v>2</v>
      </c>
      <c r="B17" s="83">
        <v>298</v>
      </c>
      <c r="C17" s="169" t="s">
        <v>1011</v>
      </c>
      <c r="D17" s="183" t="s">
        <v>1029</v>
      </c>
    </row>
    <row r="18" spans="1:5" x14ac:dyDescent="0.2">
      <c r="A18" s="264">
        <v>3</v>
      </c>
      <c r="B18" s="83">
        <v>260</v>
      </c>
      <c r="C18" s="169" t="s">
        <v>1016</v>
      </c>
      <c r="D18" s="183" t="s">
        <v>1029</v>
      </c>
    </row>
    <row r="19" spans="1:5" x14ac:dyDescent="0.2">
      <c r="A19" s="83">
        <v>4</v>
      </c>
      <c r="B19" s="83">
        <v>254</v>
      </c>
      <c r="C19" s="169" t="s">
        <v>1017</v>
      </c>
      <c r="D19" s="183" t="s">
        <v>1029</v>
      </c>
    </row>
    <row r="20" spans="1:5" x14ac:dyDescent="0.2">
      <c r="A20" s="83"/>
      <c r="B20" s="83">
        <v>313</v>
      </c>
      <c r="C20" s="169" t="s">
        <v>1009</v>
      </c>
      <c r="D20" s="183" t="s">
        <v>1029</v>
      </c>
      <c r="E20" s="262" t="s">
        <v>1073</v>
      </c>
    </row>
    <row r="21" spans="1:5" x14ac:dyDescent="0.2">
      <c r="A21" s="83"/>
      <c r="B21" s="83">
        <v>305</v>
      </c>
      <c r="C21" s="169" t="s">
        <v>1018</v>
      </c>
      <c r="D21" s="183" t="s">
        <v>1029</v>
      </c>
      <c r="E21" s="262" t="s">
        <v>1073</v>
      </c>
    </row>
    <row r="22" spans="1:5" x14ac:dyDescent="0.2">
      <c r="A22" s="72"/>
      <c r="B22" s="172"/>
      <c r="C22" s="172"/>
    </row>
    <row r="23" spans="1:5" ht="15" x14ac:dyDescent="0.2">
      <c r="A23" s="179" t="s">
        <v>626</v>
      </c>
      <c r="B23" s="176" t="s">
        <v>1019</v>
      </c>
      <c r="C23" s="173" t="s">
        <v>1020</v>
      </c>
    </row>
    <row r="24" spans="1:5" ht="15" x14ac:dyDescent="0.2">
      <c r="A24" s="168" t="s">
        <v>1001</v>
      </c>
      <c r="B24" s="168" t="s">
        <v>32</v>
      </c>
      <c r="C24" s="168" t="s">
        <v>1002</v>
      </c>
    </row>
    <row r="25" spans="1:5" x14ac:dyDescent="0.2">
      <c r="A25" s="264">
        <v>1</v>
      </c>
      <c r="B25" s="83">
        <v>308</v>
      </c>
      <c r="C25" s="169" t="s">
        <v>1015</v>
      </c>
      <c r="D25" s="184" t="s">
        <v>1030</v>
      </c>
    </row>
    <row r="26" spans="1:5" x14ac:dyDescent="0.2">
      <c r="A26" s="264">
        <v>2</v>
      </c>
      <c r="B26" s="83">
        <v>295</v>
      </c>
      <c r="C26" s="169" t="s">
        <v>1009</v>
      </c>
      <c r="D26" s="184" t="s">
        <v>1030</v>
      </c>
    </row>
    <row r="27" spans="1:5" x14ac:dyDescent="0.2">
      <c r="A27" s="265">
        <v>3</v>
      </c>
      <c r="B27" s="260">
        <v>289</v>
      </c>
      <c r="C27" s="169" t="s">
        <v>1007</v>
      </c>
      <c r="D27" s="182" t="s">
        <v>1028</v>
      </c>
      <c r="E27" s="262" t="s">
        <v>1073</v>
      </c>
    </row>
    <row r="28" spans="1:5" x14ac:dyDescent="0.2">
      <c r="A28" s="264">
        <v>3</v>
      </c>
      <c r="B28" s="83">
        <v>283</v>
      </c>
      <c r="C28" s="169" t="s">
        <v>1011</v>
      </c>
      <c r="D28" s="184" t="s">
        <v>1030</v>
      </c>
    </row>
    <row r="29" spans="1:5" x14ac:dyDescent="0.2">
      <c r="A29" s="83">
        <v>4</v>
      </c>
      <c r="B29" s="83">
        <v>282</v>
      </c>
      <c r="C29" s="169" t="s">
        <v>1022</v>
      </c>
      <c r="D29" s="184" t="s">
        <v>1030</v>
      </c>
    </row>
    <row r="30" spans="1:5" x14ac:dyDescent="0.2">
      <c r="A30" s="83">
        <v>5</v>
      </c>
      <c r="B30" s="83">
        <v>281</v>
      </c>
      <c r="C30" s="170" t="s">
        <v>1021</v>
      </c>
      <c r="D30" s="184" t="s">
        <v>1030</v>
      </c>
    </row>
    <row r="31" spans="1:5" x14ac:dyDescent="0.2">
      <c r="A31" s="72"/>
      <c r="B31" s="72"/>
      <c r="C31" s="72"/>
    </row>
    <row r="32" spans="1:5" ht="15" x14ac:dyDescent="0.2">
      <c r="A32" s="72" t="s">
        <v>721</v>
      </c>
      <c r="B32" s="177" t="s">
        <v>1023</v>
      </c>
      <c r="C32" s="171" t="s">
        <v>1024</v>
      </c>
    </row>
    <row r="33" spans="1:5" ht="15" x14ac:dyDescent="0.2">
      <c r="A33" s="168" t="s">
        <v>1001</v>
      </c>
      <c r="B33" s="168" t="s">
        <v>32</v>
      </c>
      <c r="C33" s="168" t="s">
        <v>1002</v>
      </c>
    </row>
    <row r="34" spans="1:5" x14ac:dyDescent="0.2">
      <c r="A34" s="264">
        <v>1</v>
      </c>
      <c r="B34" s="83">
        <v>363</v>
      </c>
      <c r="C34" s="169" t="s">
        <v>1007</v>
      </c>
      <c r="D34" s="185" t="s">
        <v>1031</v>
      </c>
    </row>
    <row r="35" spans="1:5" x14ac:dyDescent="0.2">
      <c r="A35" s="264">
        <v>2</v>
      </c>
      <c r="B35" s="83">
        <v>332</v>
      </c>
      <c r="C35" s="169" t="s">
        <v>1008</v>
      </c>
      <c r="D35" s="185" t="s">
        <v>1031</v>
      </c>
    </row>
    <row r="36" spans="1:5" x14ac:dyDescent="0.2">
      <c r="A36" s="264">
        <v>3</v>
      </c>
      <c r="B36" s="83">
        <v>323</v>
      </c>
      <c r="C36" s="170" t="s">
        <v>1021</v>
      </c>
      <c r="D36" s="185" t="s">
        <v>1031</v>
      </c>
    </row>
    <row r="37" spans="1:5" x14ac:dyDescent="0.2">
      <c r="A37" s="83">
        <v>4</v>
      </c>
      <c r="B37" s="83">
        <v>313</v>
      </c>
      <c r="C37" s="169" t="s">
        <v>1009</v>
      </c>
      <c r="D37" s="183" t="s">
        <v>1029</v>
      </c>
      <c r="E37" s="262" t="s">
        <v>1073</v>
      </c>
    </row>
    <row r="38" spans="1:5" x14ac:dyDescent="0.2">
      <c r="A38" s="83">
        <v>5</v>
      </c>
      <c r="B38" s="83">
        <v>305</v>
      </c>
      <c r="C38" s="169" t="s">
        <v>1018</v>
      </c>
      <c r="D38" s="183" t="s">
        <v>1029</v>
      </c>
      <c r="E38" s="262" t="s">
        <v>1073</v>
      </c>
    </row>
    <row r="40" spans="1:5" x14ac:dyDescent="0.2">
      <c r="E40" s="74"/>
    </row>
    <row r="41" spans="1:5" x14ac:dyDescent="0.2">
      <c r="E41" s="262"/>
    </row>
    <row r="42" spans="1:5" x14ac:dyDescent="0.2">
      <c r="E42" s="262"/>
    </row>
    <row r="43" spans="1:5" x14ac:dyDescent="0.2">
      <c r="E43" s="262"/>
    </row>
    <row r="44" spans="1:5" x14ac:dyDescent="0.2">
      <c r="E44" s="262"/>
    </row>
    <row r="45" spans="1:5" x14ac:dyDescent="0.2">
      <c r="E45" s="262"/>
    </row>
    <row r="46" spans="1:5" x14ac:dyDescent="0.2">
      <c r="E46" s="262"/>
    </row>
    <row r="47" spans="1:5" x14ac:dyDescent="0.2">
      <c r="E47" s="262"/>
    </row>
    <row r="48" spans="1:5" x14ac:dyDescent="0.2">
      <c r="E48" s="262"/>
    </row>
    <row r="49" spans="2:8" x14ac:dyDescent="0.2">
      <c r="E49" s="262"/>
    </row>
    <row r="50" spans="2:8" x14ac:dyDescent="0.2">
      <c r="E50" s="262"/>
    </row>
    <row r="51" spans="2:8" x14ac:dyDescent="0.2">
      <c r="E51" s="262"/>
    </row>
    <row r="52" spans="2:8" x14ac:dyDescent="0.2">
      <c r="E52" s="262"/>
    </row>
    <row r="53" spans="2:8" x14ac:dyDescent="0.2">
      <c r="E53" s="262"/>
    </row>
    <row r="54" spans="2:8" x14ac:dyDescent="0.2">
      <c r="E54" s="262"/>
    </row>
    <row r="55" spans="2:8" x14ac:dyDescent="0.2">
      <c r="E55" s="262"/>
    </row>
    <row r="56" spans="2:8" x14ac:dyDescent="0.2">
      <c r="E56" s="262"/>
    </row>
    <row r="57" spans="2:8" x14ac:dyDescent="0.2">
      <c r="E57" s="262" t="s">
        <v>1034</v>
      </c>
    </row>
    <row r="58" spans="2:8" x14ac:dyDescent="0.2">
      <c r="B58" s="271">
        <v>22</v>
      </c>
      <c r="C58" s="199" t="s">
        <v>1026</v>
      </c>
      <c r="D58" s="182" t="s">
        <v>1028</v>
      </c>
      <c r="E58" s="263" t="s">
        <v>957</v>
      </c>
      <c r="F58" s="190" t="s">
        <v>958</v>
      </c>
      <c r="H58" s="192" t="s">
        <v>1007</v>
      </c>
    </row>
    <row r="59" spans="2:8" x14ac:dyDescent="0.2">
      <c r="B59" s="271"/>
      <c r="C59" s="199" t="s">
        <v>1027</v>
      </c>
      <c r="D59" s="182" t="s">
        <v>1028</v>
      </c>
      <c r="E59" s="51" t="s">
        <v>414</v>
      </c>
      <c r="F59" s="51" t="s">
        <v>415</v>
      </c>
      <c r="H59" s="74" t="s">
        <v>1052</v>
      </c>
    </row>
    <row r="60" spans="2:8" x14ac:dyDescent="0.2">
      <c r="B60" s="271"/>
    </row>
    <row r="61" spans="2:8" x14ac:dyDescent="0.2">
      <c r="B61" s="271"/>
      <c r="C61" s="192" t="s">
        <v>1007</v>
      </c>
      <c r="D61" s="187" t="s">
        <v>1028</v>
      </c>
      <c r="E61" s="263" t="s">
        <v>957</v>
      </c>
      <c r="F61" s="190" t="s">
        <v>958</v>
      </c>
    </row>
    <row r="62" spans="2:8" x14ac:dyDescent="0.2">
      <c r="B62" s="271"/>
      <c r="C62" s="192" t="s">
        <v>1007</v>
      </c>
      <c r="D62" s="185" t="s">
        <v>1031</v>
      </c>
      <c r="E62" s="261" t="s">
        <v>970</v>
      </c>
      <c r="F62" s="181" t="s">
        <v>971</v>
      </c>
    </row>
    <row r="63" spans="2:8" x14ac:dyDescent="0.2">
      <c r="B63" s="271"/>
      <c r="C63" s="192" t="s">
        <v>1008</v>
      </c>
      <c r="D63" s="182" t="s">
        <v>1028</v>
      </c>
      <c r="E63" s="263" t="s">
        <v>976</v>
      </c>
      <c r="F63" s="190" t="s">
        <v>342</v>
      </c>
    </row>
    <row r="64" spans="2:8" x14ac:dyDescent="0.2">
      <c r="B64" s="271"/>
      <c r="C64" s="192" t="s">
        <v>1008</v>
      </c>
      <c r="D64" s="185" t="s">
        <v>1031</v>
      </c>
      <c r="F64" s="181"/>
    </row>
    <row r="65" spans="2:9" ht="27" x14ac:dyDescent="0.2">
      <c r="B65" s="188"/>
    </row>
    <row r="66" spans="2:9" x14ac:dyDescent="0.2">
      <c r="B66" s="271">
        <v>29</v>
      </c>
      <c r="C66" s="192" t="s">
        <v>1011</v>
      </c>
      <c r="D66" s="182" t="s">
        <v>1028</v>
      </c>
      <c r="E66" s="261" t="s">
        <v>817</v>
      </c>
      <c r="F66" s="181" t="s">
        <v>131</v>
      </c>
    </row>
    <row r="67" spans="2:9" x14ac:dyDescent="0.2">
      <c r="B67" s="271"/>
      <c r="C67" s="192" t="s">
        <v>1011</v>
      </c>
      <c r="D67" s="183" t="s">
        <v>1029</v>
      </c>
      <c r="E67" s="263" t="s">
        <v>830</v>
      </c>
      <c r="F67" s="190" t="s">
        <v>92</v>
      </c>
    </row>
    <row r="68" spans="2:9" x14ac:dyDescent="0.2">
      <c r="B68" s="271"/>
      <c r="C68" s="192" t="s">
        <v>1011</v>
      </c>
      <c r="D68" s="184" t="s">
        <v>1030</v>
      </c>
      <c r="E68" s="263" t="s">
        <v>817</v>
      </c>
      <c r="F68" s="190" t="s">
        <v>250</v>
      </c>
    </row>
    <row r="69" spans="2:9" x14ac:dyDescent="0.2">
      <c r="B69" s="271"/>
    </row>
    <row r="70" spans="2:9" x14ac:dyDescent="0.2">
      <c r="B70" s="271"/>
      <c r="C70" s="192" t="s">
        <v>1015</v>
      </c>
      <c r="D70" s="183" t="s">
        <v>1029</v>
      </c>
      <c r="E70" s="261" t="s">
        <v>1032</v>
      </c>
      <c r="F70" s="181" t="s">
        <v>246</v>
      </c>
      <c r="H70" s="181" t="s">
        <v>1032</v>
      </c>
      <c r="I70" s="181" t="s">
        <v>246</v>
      </c>
    </row>
    <row r="71" spans="2:9" x14ac:dyDescent="0.2">
      <c r="B71" s="271"/>
      <c r="C71" s="192" t="s">
        <v>1015</v>
      </c>
      <c r="D71" s="184" t="s">
        <v>1030</v>
      </c>
      <c r="E71" s="261" t="s">
        <v>1059</v>
      </c>
      <c r="F71" s="181" t="s">
        <v>1060</v>
      </c>
      <c r="H71" s="190" t="s">
        <v>1061</v>
      </c>
      <c r="I71" s="190"/>
    </row>
    <row r="72" spans="2:9" x14ac:dyDescent="0.2">
      <c r="B72" s="271"/>
      <c r="C72" s="178"/>
      <c r="D72" s="178"/>
    </row>
    <row r="73" spans="2:9" x14ac:dyDescent="0.2">
      <c r="B73" s="271"/>
    </row>
    <row r="74" spans="2:9" x14ac:dyDescent="0.2">
      <c r="B74" s="271"/>
      <c r="C74" s="192" t="s">
        <v>1006</v>
      </c>
      <c r="D74" s="182" t="s">
        <v>1028</v>
      </c>
      <c r="E74" s="261" t="s">
        <v>877</v>
      </c>
      <c r="F74" s="181" t="s">
        <v>878</v>
      </c>
    </row>
    <row r="75" spans="2:9" x14ac:dyDescent="0.2">
      <c r="B75" s="271"/>
    </row>
    <row r="76" spans="2:9" ht="12" customHeight="1" x14ac:dyDescent="0.2">
      <c r="B76" s="271"/>
      <c r="C76" s="192" t="s">
        <v>1010</v>
      </c>
      <c r="D76" s="182" t="s">
        <v>1028</v>
      </c>
      <c r="F76" s="181"/>
    </row>
    <row r="77" spans="2:9" x14ac:dyDescent="0.2">
      <c r="B77" s="271"/>
      <c r="C77" s="192" t="s">
        <v>1010</v>
      </c>
      <c r="D77" s="183" t="s">
        <v>1029</v>
      </c>
      <c r="E77" s="261" t="s">
        <v>970</v>
      </c>
      <c r="F77" s="181" t="s">
        <v>971</v>
      </c>
      <c r="H77" s="192" t="s">
        <v>1007</v>
      </c>
    </row>
    <row r="78" spans="2:9" x14ac:dyDescent="0.2">
      <c r="B78" s="271"/>
      <c r="C78" s="192" t="s">
        <v>1053</v>
      </c>
      <c r="D78" s="183" t="s">
        <v>1029</v>
      </c>
    </row>
    <row r="79" spans="2:9" x14ac:dyDescent="0.2">
      <c r="B79" s="271"/>
    </row>
    <row r="80" spans="2:9" x14ac:dyDescent="0.2">
      <c r="B80" s="271"/>
      <c r="C80" s="192" t="s">
        <v>1018</v>
      </c>
      <c r="D80" s="183" t="s">
        <v>1029</v>
      </c>
      <c r="E80" s="263" t="s">
        <v>830</v>
      </c>
      <c r="F80" s="190" t="s">
        <v>92</v>
      </c>
      <c r="H80" s="192" t="s">
        <v>1011</v>
      </c>
    </row>
    <row r="81" spans="2:9" x14ac:dyDescent="0.2">
      <c r="B81" s="271"/>
    </row>
    <row r="82" spans="2:9" x14ac:dyDescent="0.2">
      <c r="B82" s="271"/>
      <c r="C82" s="192" t="s">
        <v>1022</v>
      </c>
      <c r="D82" s="186" t="s">
        <v>1030</v>
      </c>
      <c r="E82" s="261" t="s">
        <v>890</v>
      </c>
      <c r="F82" s="181" t="s">
        <v>891</v>
      </c>
    </row>
    <row r="83" spans="2:9" ht="27" x14ac:dyDescent="0.2">
      <c r="B83" s="188"/>
    </row>
    <row r="84" spans="2:9" x14ac:dyDescent="0.2">
      <c r="B84" s="271">
        <v>35</v>
      </c>
      <c r="C84" s="192" t="s">
        <v>1012</v>
      </c>
      <c r="D84" s="182" t="s">
        <v>1028</v>
      </c>
      <c r="E84" s="263" t="s">
        <v>913</v>
      </c>
      <c r="F84" s="190" t="s">
        <v>539</v>
      </c>
    </row>
    <row r="85" spans="2:9" x14ac:dyDescent="0.2">
      <c r="B85" s="271"/>
    </row>
    <row r="86" spans="2:9" x14ac:dyDescent="0.2">
      <c r="B86" s="271"/>
      <c r="C86" s="197" t="s">
        <v>1021</v>
      </c>
      <c r="D86" s="184" t="s">
        <v>1030</v>
      </c>
      <c r="E86" s="261" t="s">
        <v>863</v>
      </c>
      <c r="F86" s="181" t="s">
        <v>864</v>
      </c>
    </row>
    <row r="87" spans="2:9" x14ac:dyDescent="0.2">
      <c r="B87" s="271"/>
      <c r="C87" s="197" t="s">
        <v>1021</v>
      </c>
      <c r="D87" s="185" t="s">
        <v>1031</v>
      </c>
      <c r="E87" s="261" t="s">
        <v>1049</v>
      </c>
      <c r="F87" s="74" t="s">
        <v>1050</v>
      </c>
      <c r="H87" s="74" t="s">
        <v>1051</v>
      </c>
      <c r="I87" s="198">
        <v>37870</v>
      </c>
    </row>
    <row r="88" spans="2:9" ht="27.75" x14ac:dyDescent="0.2">
      <c r="B88" s="189"/>
    </row>
    <row r="89" spans="2:9" x14ac:dyDescent="0.2">
      <c r="B89" s="272">
        <v>56</v>
      </c>
      <c r="C89" s="195" t="s">
        <v>1009</v>
      </c>
      <c r="D89" s="182" t="s">
        <v>1028</v>
      </c>
      <c r="E89" s="261" t="s">
        <v>1033</v>
      </c>
      <c r="F89" s="181" t="s">
        <v>935</v>
      </c>
      <c r="H89" s="196" t="s">
        <v>1048</v>
      </c>
    </row>
    <row r="90" spans="2:9" x14ac:dyDescent="0.2">
      <c r="B90" s="272"/>
      <c r="C90" s="195" t="s">
        <v>1009</v>
      </c>
      <c r="D90" s="183" t="s">
        <v>1029</v>
      </c>
      <c r="F90" s="181"/>
    </row>
    <row r="91" spans="2:9" x14ac:dyDescent="0.2">
      <c r="B91" s="272"/>
      <c r="C91" s="195" t="s">
        <v>1009</v>
      </c>
      <c r="D91" s="184" t="s">
        <v>1030</v>
      </c>
    </row>
  </sheetData>
  <sortState ref="A4:E12">
    <sortCondition ref="A4"/>
  </sortState>
  <mergeCells count="4">
    <mergeCell ref="B58:B64"/>
    <mergeCell ref="B66:B82"/>
    <mergeCell ref="B84:B87"/>
    <mergeCell ref="B89:B91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22"/>
  <sheetViews>
    <sheetView zoomScale="90" zoomScaleNormal="90" workbookViewId="0">
      <selection activeCell="W13" sqref="W13"/>
    </sheetView>
  </sheetViews>
  <sheetFormatPr baseColWidth="10" defaultRowHeight="12.75" x14ac:dyDescent="0.2"/>
  <cols>
    <col min="1" max="1" width="6.6640625" customWidth="1"/>
    <col min="2" max="2" width="21.6640625" customWidth="1"/>
    <col min="3" max="3" width="7" customWidth="1"/>
    <col min="4" max="4" width="3.33203125" customWidth="1"/>
    <col min="5" max="5" width="14.33203125" customWidth="1"/>
    <col min="7" max="7" width="5.6640625" customWidth="1"/>
    <col min="8" max="8" width="5" customWidth="1"/>
    <col min="9" max="9" width="12.5" customWidth="1"/>
    <col min="13" max="13" width="12.33203125" customWidth="1"/>
    <col min="17" max="17" width="6.83203125" customWidth="1"/>
    <col min="19" max="19" width="7" customWidth="1"/>
    <col min="20" max="20" width="30.33203125" customWidth="1"/>
  </cols>
  <sheetData>
    <row r="1" spans="1:20" x14ac:dyDescent="0.2">
      <c r="A1" s="43">
        <v>0</v>
      </c>
      <c r="B1" s="44" t="s">
        <v>28</v>
      </c>
      <c r="C1" s="44"/>
      <c r="D1" s="45" t="s">
        <v>29</v>
      </c>
      <c r="E1" s="44" t="s">
        <v>11</v>
      </c>
      <c r="F1" s="44" t="s">
        <v>12</v>
      </c>
      <c r="G1" s="44" t="s">
        <v>17</v>
      </c>
      <c r="H1" s="46" t="s">
        <v>30</v>
      </c>
      <c r="I1" s="61"/>
      <c r="J1" s="47" t="s">
        <v>31</v>
      </c>
      <c r="K1" s="48" t="s">
        <v>32</v>
      </c>
      <c r="L1" s="49" t="s">
        <v>33</v>
      </c>
      <c r="M1" s="61"/>
      <c r="N1" s="47" t="s">
        <v>31</v>
      </c>
      <c r="O1" s="48" t="s">
        <v>32</v>
      </c>
      <c r="P1" s="49" t="s">
        <v>33</v>
      </c>
      <c r="Q1" s="44" t="s">
        <v>34</v>
      </c>
      <c r="R1" s="44" t="s">
        <v>35</v>
      </c>
      <c r="S1" s="44" t="s">
        <v>36</v>
      </c>
      <c r="T1" s="44" t="s">
        <v>37</v>
      </c>
    </row>
    <row r="2" spans="1:20" ht="15" x14ac:dyDescent="0.2">
      <c r="A2" s="50">
        <v>1</v>
      </c>
      <c r="B2" s="193" t="s">
        <v>38</v>
      </c>
      <c r="C2" s="52" t="s">
        <v>39</v>
      </c>
      <c r="D2" s="51" t="s">
        <v>40</v>
      </c>
      <c r="E2" s="51" t="s">
        <v>41</v>
      </c>
      <c r="F2" s="51" t="s">
        <v>42</v>
      </c>
      <c r="G2" s="51" t="s">
        <v>43</v>
      </c>
      <c r="H2" s="53" t="s">
        <v>44</v>
      </c>
      <c r="I2" s="50" t="s">
        <v>45</v>
      </c>
      <c r="J2" s="37">
        <v>6.030092592592593E-4</v>
      </c>
      <c r="K2" s="16">
        <f>IF(J2&gt;0,INDEX(PTS,MATCH(J2,_50_DOS_F,-1)),"")</f>
        <v>40</v>
      </c>
      <c r="L2" s="55"/>
      <c r="M2" s="50" t="s">
        <v>46</v>
      </c>
      <c r="N2" s="39">
        <v>5.7291666666666667E-4</v>
      </c>
      <c r="O2" s="16">
        <f>IF(N2&gt;0,INDEX(PTS,MATCH(N2,_50_NL_F,-1)),"")</f>
        <v>37</v>
      </c>
      <c r="P2" s="55"/>
      <c r="Q2" s="51" t="s">
        <v>47</v>
      </c>
      <c r="R2" s="51" t="s">
        <v>48</v>
      </c>
      <c r="S2" s="51" t="s">
        <v>49</v>
      </c>
      <c r="T2" s="51" t="s">
        <v>50</v>
      </c>
    </row>
    <row r="3" spans="1:20" ht="15" x14ac:dyDescent="0.2">
      <c r="A3" s="50">
        <v>2</v>
      </c>
      <c r="B3" s="193" t="s">
        <v>51</v>
      </c>
      <c r="C3" s="56" t="s">
        <v>52</v>
      </c>
      <c r="D3" s="51" t="s">
        <v>40</v>
      </c>
      <c r="E3" s="51" t="s">
        <v>53</v>
      </c>
      <c r="F3" s="51" t="s">
        <v>54</v>
      </c>
      <c r="G3" s="51" t="s">
        <v>55</v>
      </c>
      <c r="H3" s="53" t="s">
        <v>56</v>
      </c>
      <c r="I3" s="50" t="s">
        <v>57</v>
      </c>
      <c r="J3" s="39">
        <v>6.2037037037037041E-4</v>
      </c>
      <c r="K3" s="16">
        <f>IF(J3&gt;0,INDEX(PTS,MATCH(J3,_50_BRA_F,-1)),"")</f>
        <v>41</v>
      </c>
      <c r="L3" s="55"/>
      <c r="M3" s="50" t="s">
        <v>46</v>
      </c>
      <c r="N3" s="39">
        <v>5.7407407407407407E-4</v>
      </c>
      <c r="O3" s="16">
        <f>IF(N3&gt;0,INDEX(PTS,MATCH(N3,_50_NL_F,-1)),"")</f>
        <v>37</v>
      </c>
      <c r="P3" s="55"/>
      <c r="Q3" s="51" t="s">
        <v>58</v>
      </c>
      <c r="R3" s="51" t="s">
        <v>59</v>
      </c>
      <c r="S3" s="51" t="s">
        <v>60</v>
      </c>
      <c r="T3" s="51" t="s">
        <v>61</v>
      </c>
    </row>
    <row r="4" spans="1:20" ht="15" x14ac:dyDescent="0.2">
      <c r="A4" s="50">
        <v>3</v>
      </c>
      <c r="B4" s="193" t="s">
        <v>62</v>
      </c>
      <c r="C4" s="57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3" t="s">
        <v>68</v>
      </c>
      <c r="I4" s="50" t="s">
        <v>69</v>
      </c>
      <c r="J4" s="39">
        <v>4.4560185185185192E-4</v>
      </c>
      <c r="K4" s="16">
        <f>IF(J4&gt;0,INDEX(PTS,MATCH(J4,SAUV_G,-1)),"")</f>
        <v>23</v>
      </c>
      <c r="L4" s="55"/>
      <c r="M4" s="50" t="s">
        <v>46</v>
      </c>
      <c r="N4" s="39">
        <v>4.7569444444444444E-4</v>
      </c>
      <c r="O4" s="16">
        <f>IF(N4&gt;0,INDEX(PTS,MATCH(N4,_50_NL_G,-1)),"")</f>
        <v>37</v>
      </c>
      <c r="P4" s="55"/>
      <c r="Q4" s="51" t="s">
        <v>58</v>
      </c>
      <c r="R4" s="51" t="s">
        <v>70</v>
      </c>
      <c r="S4" s="51" t="s">
        <v>71</v>
      </c>
      <c r="T4" s="51" t="s">
        <v>72</v>
      </c>
    </row>
    <row r="5" spans="1:20" ht="15" x14ac:dyDescent="0.2">
      <c r="A5" s="50">
        <v>4</v>
      </c>
      <c r="B5" s="193" t="s">
        <v>38</v>
      </c>
      <c r="C5" s="58" t="s">
        <v>73</v>
      </c>
      <c r="D5" s="51" t="s">
        <v>40</v>
      </c>
      <c r="E5" s="51" t="s">
        <v>74</v>
      </c>
      <c r="F5" s="51" t="s">
        <v>75</v>
      </c>
      <c r="G5" s="51" t="s">
        <v>76</v>
      </c>
      <c r="H5" s="53" t="s">
        <v>77</v>
      </c>
      <c r="I5" s="50" t="s">
        <v>45</v>
      </c>
      <c r="J5" s="39">
        <v>5.8912037037037038E-4</v>
      </c>
      <c r="K5" s="16">
        <f>IF(J5&gt;0,INDEX(PTS,MATCH(J5,_50_DOS_G,-1)),"")</f>
        <v>36</v>
      </c>
      <c r="L5" s="55"/>
      <c r="M5" s="50" t="s">
        <v>46</v>
      </c>
      <c r="N5" s="39">
        <v>4.8032407407407404E-4</v>
      </c>
      <c r="O5" s="16">
        <f>IF(N5&gt;0,INDEX(PTS,MATCH(N5,_50_NL_G,-1)),"")</f>
        <v>37</v>
      </c>
      <c r="P5" s="55"/>
      <c r="Q5" s="51" t="s">
        <v>58</v>
      </c>
      <c r="R5" s="51" t="s">
        <v>78</v>
      </c>
      <c r="S5" s="51" t="s">
        <v>49</v>
      </c>
      <c r="T5" s="51" t="s">
        <v>50</v>
      </c>
    </row>
    <row r="6" spans="1:20" ht="15" x14ac:dyDescent="0.2">
      <c r="A6" s="50">
        <v>6</v>
      </c>
      <c r="B6" s="193" t="s">
        <v>83</v>
      </c>
      <c r="C6" s="58" t="s">
        <v>73</v>
      </c>
      <c r="D6" s="59">
        <v>1</v>
      </c>
      <c r="E6" s="51" t="s">
        <v>84</v>
      </c>
      <c r="F6" s="51" t="s">
        <v>85</v>
      </c>
      <c r="G6" s="51" t="s">
        <v>76</v>
      </c>
      <c r="H6" s="53" t="s">
        <v>86</v>
      </c>
      <c r="I6" s="50" t="s">
        <v>69</v>
      </c>
      <c r="J6" s="39">
        <v>4.1203703703703709E-4</v>
      </c>
      <c r="K6" s="16">
        <f>IF(J6&gt;0,INDEX(PTS,MATCH(J6,SAUV_G,-1)),"")</f>
        <v>28</v>
      </c>
      <c r="L6" s="55"/>
      <c r="M6" s="50" t="s">
        <v>45</v>
      </c>
      <c r="N6" s="39">
        <v>5.4050925925925935E-4</v>
      </c>
      <c r="O6" s="16">
        <f>IF(N6&gt;0,INDEX(PTS,MATCH(N6,_50_DOS_G,-1)),"")</f>
        <v>40</v>
      </c>
      <c r="P6" s="55"/>
      <c r="Q6" s="51" t="s">
        <v>58</v>
      </c>
      <c r="R6" s="51" t="s">
        <v>87</v>
      </c>
      <c r="S6" s="51" t="s">
        <v>88</v>
      </c>
      <c r="T6" s="51" t="s">
        <v>89</v>
      </c>
    </row>
    <row r="7" spans="1:20" ht="15" x14ac:dyDescent="0.2">
      <c r="A7" s="50">
        <v>7</v>
      </c>
      <c r="B7" s="193" t="s">
        <v>90</v>
      </c>
      <c r="C7" s="57" t="s">
        <v>63</v>
      </c>
      <c r="D7" s="59"/>
      <c r="E7" s="51" t="s">
        <v>91</v>
      </c>
      <c r="F7" s="51" t="s">
        <v>92</v>
      </c>
      <c r="G7" s="51" t="s">
        <v>43</v>
      </c>
      <c r="H7" s="53" t="s">
        <v>93</v>
      </c>
      <c r="I7" s="50" t="s">
        <v>94</v>
      </c>
      <c r="J7" s="39">
        <v>6.3194444444444442E-4</v>
      </c>
      <c r="K7" s="16">
        <f>IF(J7&gt;0,INDEX(PTS,MATCH(J7,_50_PAP_F,-1)),"")</f>
        <v>40</v>
      </c>
      <c r="L7" s="55"/>
      <c r="M7" s="50" t="s">
        <v>46</v>
      </c>
      <c r="N7" s="39">
        <v>5.2777777777777773E-4</v>
      </c>
      <c r="O7" s="16">
        <f>IF(N7&gt;0,INDEX(PTS,MATCH(N7,_50_NL_F,-1)),"")</f>
        <v>41</v>
      </c>
      <c r="P7" s="55"/>
      <c r="Q7" s="51" t="s">
        <v>58</v>
      </c>
      <c r="R7" s="51" t="s">
        <v>95</v>
      </c>
      <c r="S7" s="51" t="s">
        <v>88</v>
      </c>
      <c r="T7" s="51" t="s">
        <v>89</v>
      </c>
    </row>
    <row r="8" spans="1:20" ht="15" x14ac:dyDescent="0.2">
      <c r="A8" s="50">
        <v>8</v>
      </c>
      <c r="B8" s="193" t="s">
        <v>96</v>
      </c>
      <c r="C8" s="56" t="s">
        <v>52</v>
      </c>
      <c r="D8" s="51" t="s">
        <v>40</v>
      </c>
      <c r="E8" s="51" t="s">
        <v>97</v>
      </c>
      <c r="F8" s="51" t="s">
        <v>98</v>
      </c>
      <c r="G8" s="51" t="s">
        <v>55</v>
      </c>
      <c r="H8" s="53" t="s">
        <v>99</v>
      </c>
      <c r="I8" s="50" t="s">
        <v>45</v>
      </c>
      <c r="J8" s="37">
        <v>4.9884259259259261E-4</v>
      </c>
      <c r="K8" s="16">
        <f>IF(J8&gt;0,INDEX(PTS,MATCH(J8,_50_DOS_F,-1)),"")</f>
        <v>49</v>
      </c>
      <c r="L8" s="55"/>
      <c r="M8" s="50" t="s">
        <v>46</v>
      </c>
      <c r="N8" s="39">
        <v>4.236111111111111E-4</v>
      </c>
      <c r="O8" s="16">
        <f>IF(N8&gt;0,INDEX(PTS,MATCH(N8,_50_NL_F,-1)),"")</f>
        <v>50</v>
      </c>
      <c r="P8" s="55"/>
      <c r="Q8" s="51" t="s">
        <v>58</v>
      </c>
      <c r="R8" s="51" t="s">
        <v>100</v>
      </c>
      <c r="S8" s="51" t="s">
        <v>101</v>
      </c>
      <c r="T8" s="51" t="s">
        <v>102</v>
      </c>
    </row>
    <row r="9" spans="1:20" ht="15" x14ac:dyDescent="0.2">
      <c r="A9" s="50">
        <v>9</v>
      </c>
      <c r="B9" s="193" t="s">
        <v>103</v>
      </c>
      <c r="C9" s="58" t="s">
        <v>73</v>
      </c>
      <c r="D9" s="51" t="s">
        <v>40</v>
      </c>
      <c r="E9" s="51" t="s">
        <v>104</v>
      </c>
      <c r="F9" s="51" t="s">
        <v>105</v>
      </c>
      <c r="G9" s="51" t="s">
        <v>76</v>
      </c>
      <c r="H9" s="53" t="s">
        <v>106</v>
      </c>
      <c r="I9" s="50" t="s">
        <v>46</v>
      </c>
      <c r="J9" s="39">
        <v>4.3518518518518521E-4</v>
      </c>
      <c r="K9" s="16">
        <f>IF(J9&gt;0,INDEX(PTS,MATCH(J9,_50_NL_G,-1)),"")</f>
        <v>41</v>
      </c>
      <c r="L9" s="55"/>
      <c r="M9" s="50" t="s">
        <v>45</v>
      </c>
      <c r="N9" s="39">
        <v>5.8564814814814818E-4</v>
      </c>
      <c r="O9" s="16">
        <f>IF(N9&gt;0,INDEX(PTS,MATCH(N9,_50_DOS_G,-1)),"")</f>
        <v>36</v>
      </c>
      <c r="P9" s="55"/>
      <c r="Q9" s="51" t="s">
        <v>58</v>
      </c>
      <c r="R9" s="51" t="s">
        <v>107</v>
      </c>
      <c r="S9" s="51" t="s">
        <v>108</v>
      </c>
      <c r="T9" s="51" t="s">
        <v>109</v>
      </c>
    </row>
    <row r="10" spans="1:20" ht="15" x14ac:dyDescent="0.2">
      <c r="A10" s="50">
        <v>10</v>
      </c>
      <c r="B10" s="193" t="s">
        <v>103</v>
      </c>
      <c r="C10" s="58" t="s">
        <v>73</v>
      </c>
      <c r="D10" s="51" t="s">
        <v>40</v>
      </c>
      <c r="E10" s="51" t="s">
        <v>110</v>
      </c>
      <c r="F10" s="51" t="s">
        <v>111</v>
      </c>
      <c r="G10" s="51" t="s">
        <v>76</v>
      </c>
      <c r="H10" s="53" t="s">
        <v>112</v>
      </c>
      <c r="I10" s="50" t="s">
        <v>69</v>
      </c>
      <c r="J10" s="39">
        <v>3.7731481481481486E-4</v>
      </c>
      <c r="K10" s="16">
        <f>IF(J10&gt;0,INDEX(PTS,MATCH(J10,SAUV_G,-1)),"")</f>
        <v>37</v>
      </c>
      <c r="L10" s="55"/>
      <c r="M10" s="50" t="s">
        <v>46</v>
      </c>
      <c r="N10" s="39">
        <v>4.0277777777777773E-4</v>
      </c>
      <c r="O10" s="16">
        <f>IF(N10&gt;0,INDEX(PTS,MATCH(N10,_50_NL_G,-1)),"")</f>
        <v>44</v>
      </c>
      <c r="P10" s="55"/>
      <c r="Q10" s="51" t="s">
        <v>58</v>
      </c>
      <c r="R10" s="51" t="s">
        <v>113</v>
      </c>
      <c r="S10" s="51" t="s">
        <v>108</v>
      </c>
      <c r="T10" s="51" t="s">
        <v>109</v>
      </c>
    </row>
    <row r="11" spans="1:20" ht="15" x14ac:dyDescent="0.2">
      <c r="A11" s="50">
        <v>11</v>
      </c>
      <c r="B11" s="193" t="s">
        <v>114</v>
      </c>
      <c r="C11" s="57" t="s">
        <v>63</v>
      </c>
      <c r="D11" s="51" t="s">
        <v>64</v>
      </c>
      <c r="E11" s="51" t="s">
        <v>116</v>
      </c>
      <c r="F11" s="51" t="s">
        <v>117</v>
      </c>
      <c r="G11" s="51" t="s">
        <v>43</v>
      </c>
      <c r="H11" s="53" t="s">
        <v>118</v>
      </c>
      <c r="I11" s="50" t="s">
        <v>57</v>
      </c>
      <c r="J11" s="39">
        <v>7.8819444444444455E-4</v>
      </c>
      <c r="K11" s="16">
        <f>IF(J11&gt;0,INDEX(PTS,MATCH(J11,_50_BRA_F,-1)),"")</f>
        <v>30</v>
      </c>
      <c r="L11" s="55"/>
      <c r="M11" s="50" t="s">
        <v>46</v>
      </c>
      <c r="N11" s="39">
        <v>5.8217592592592587E-4</v>
      </c>
      <c r="O11" s="16">
        <f>IF(N11&gt;0,INDEX(PTS,MATCH(N11,_50_NL_F,-1)),"")</f>
        <v>36</v>
      </c>
      <c r="P11" s="55"/>
      <c r="Q11" s="51" t="s">
        <v>58</v>
      </c>
      <c r="R11" s="51" t="s">
        <v>119</v>
      </c>
      <c r="S11" s="51" t="s">
        <v>71</v>
      </c>
      <c r="T11" s="51" t="s">
        <v>72</v>
      </c>
    </row>
    <row r="12" spans="1:20" ht="15" x14ac:dyDescent="0.2">
      <c r="A12" s="50">
        <v>12</v>
      </c>
      <c r="B12" s="193" t="s">
        <v>103</v>
      </c>
      <c r="C12" s="52" t="s">
        <v>39</v>
      </c>
      <c r="D12" s="51" t="s">
        <v>40</v>
      </c>
      <c r="E12" s="51" t="s">
        <v>120</v>
      </c>
      <c r="F12" s="51" t="s">
        <v>121</v>
      </c>
      <c r="G12" s="51" t="s">
        <v>67</v>
      </c>
      <c r="H12" s="53" t="s">
        <v>122</v>
      </c>
      <c r="I12" s="50" t="s">
        <v>57</v>
      </c>
      <c r="J12" s="39">
        <v>5.4861111111111104E-4</v>
      </c>
      <c r="K12" s="16">
        <f>IF(J12&gt;0,INDEX(PTS,MATCH(J12,_50_BRA_G,-1)),"")</f>
        <v>40</v>
      </c>
      <c r="L12" s="55"/>
      <c r="M12" s="50" t="s">
        <v>46</v>
      </c>
      <c r="N12" s="39">
        <v>4.4907407407407401E-4</v>
      </c>
      <c r="O12" s="16">
        <f>IF(N12&gt;0,INDEX(PTS,MATCH(N12,_50_NL_G,-1)),"")</f>
        <v>40</v>
      </c>
      <c r="P12" s="55"/>
      <c r="Q12" s="51" t="s">
        <v>58</v>
      </c>
      <c r="R12" s="51" t="s">
        <v>123</v>
      </c>
      <c r="S12" s="51" t="s">
        <v>108</v>
      </c>
      <c r="T12" s="51" t="s">
        <v>109</v>
      </c>
    </row>
    <row r="13" spans="1:20" ht="15" x14ac:dyDescent="0.2">
      <c r="A13" s="50">
        <v>13</v>
      </c>
      <c r="B13" s="193" t="s">
        <v>124</v>
      </c>
      <c r="C13" s="57" t="s">
        <v>63</v>
      </c>
      <c r="D13" s="51" t="s">
        <v>125</v>
      </c>
      <c r="E13" s="51" t="s">
        <v>126</v>
      </c>
      <c r="F13" s="51" t="s">
        <v>127</v>
      </c>
      <c r="G13" s="51" t="s">
        <v>67</v>
      </c>
      <c r="H13" s="53" t="s">
        <v>128</v>
      </c>
      <c r="I13" s="50" t="s">
        <v>57</v>
      </c>
      <c r="J13" s="39">
        <v>6.1458333333333341E-4</v>
      </c>
      <c r="K13" s="16">
        <f>IF(J13&gt;0,INDEX(PTS,MATCH(J13,_50_BRA_G,-1)),"")</f>
        <v>34</v>
      </c>
      <c r="L13" s="55"/>
      <c r="M13" s="50" t="s">
        <v>46</v>
      </c>
      <c r="N13" s="39">
        <v>7.1180555555555548E-4</v>
      </c>
      <c r="O13" s="16">
        <f>IF(N13&gt;0,INDEX(PTS,MATCH(N13,_50_NL_G,-1)),"")</f>
        <v>17</v>
      </c>
      <c r="P13" s="55"/>
      <c r="Q13" s="51" t="s">
        <v>58</v>
      </c>
      <c r="R13" s="51" t="s">
        <v>129</v>
      </c>
      <c r="S13" s="51" t="s">
        <v>101</v>
      </c>
      <c r="T13" s="51" t="s">
        <v>102</v>
      </c>
    </row>
    <row r="14" spans="1:20" ht="15" x14ac:dyDescent="0.2">
      <c r="A14" s="50">
        <v>14</v>
      </c>
      <c r="B14" s="193" t="s">
        <v>114</v>
      </c>
      <c r="C14" s="57" t="s">
        <v>63</v>
      </c>
      <c r="D14" s="51" t="s">
        <v>115</v>
      </c>
      <c r="E14" s="51" t="s">
        <v>130</v>
      </c>
      <c r="F14" s="51" t="s">
        <v>131</v>
      </c>
      <c r="G14" s="51" t="s">
        <v>43</v>
      </c>
      <c r="H14" s="53" t="s">
        <v>132</v>
      </c>
      <c r="I14" s="50" t="s">
        <v>45</v>
      </c>
      <c r="J14" s="37">
        <v>6.4583333333333322E-4</v>
      </c>
      <c r="K14" s="16">
        <f>IF(J14&gt;0,INDEX(PTS,MATCH(J14,_50_DOS_F,-1)),"")</f>
        <v>37</v>
      </c>
      <c r="L14" s="55">
        <v>32</v>
      </c>
      <c r="M14" s="50" t="s">
        <v>46</v>
      </c>
      <c r="N14" s="39">
        <v>6.030092592592593E-4</v>
      </c>
      <c r="O14" s="16">
        <f>IF(N14&gt;0,INDEX(PTS,MATCH(N14,_50_NL_F,-1)),"")</f>
        <v>34</v>
      </c>
      <c r="P14" s="55"/>
      <c r="Q14" s="51" t="s">
        <v>58</v>
      </c>
      <c r="R14" s="51" t="s">
        <v>133</v>
      </c>
      <c r="S14" s="51" t="s">
        <v>71</v>
      </c>
      <c r="T14" s="51" t="s">
        <v>72</v>
      </c>
    </row>
    <row r="15" spans="1:20" ht="15" x14ac:dyDescent="0.2">
      <c r="A15" s="50">
        <v>16</v>
      </c>
      <c r="B15" s="193" t="s">
        <v>83</v>
      </c>
      <c r="C15" s="58" t="s">
        <v>73</v>
      </c>
      <c r="D15" s="59"/>
      <c r="E15" s="51" t="s">
        <v>134</v>
      </c>
      <c r="F15" s="51" t="s">
        <v>135</v>
      </c>
      <c r="G15" s="51" t="s">
        <v>67</v>
      </c>
      <c r="H15" s="53" t="s">
        <v>136</v>
      </c>
      <c r="I15" s="50" t="s">
        <v>45</v>
      </c>
      <c r="J15" s="39">
        <v>5.4976851851851855E-4</v>
      </c>
      <c r="K15" s="16">
        <f>IF(J15&gt;0,INDEX(PTS,MATCH(J15,_50_DOS_G,-1)),"")</f>
        <v>39</v>
      </c>
      <c r="L15" s="55"/>
      <c r="M15" s="50" t="s">
        <v>46</v>
      </c>
      <c r="N15" s="39">
        <v>4.5486111111111102E-4</v>
      </c>
      <c r="O15" s="16">
        <f>IF(N15&gt;0,INDEX(PTS,MATCH(N15,_50_NL_G,-1)),"")</f>
        <v>39</v>
      </c>
      <c r="P15" s="55"/>
      <c r="Q15" s="51" t="s">
        <v>58</v>
      </c>
      <c r="R15" s="51" t="s">
        <v>137</v>
      </c>
      <c r="S15" s="51" t="s">
        <v>88</v>
      </c>
      <c r="T15" s="51" t="s">
        <v>89</v>
      </c>
    </row>
    <row r="16" spans="1:20" ht="15" x14ac:dyDescent="0.2">
      <c r="A16" s="50">
        <v>17</v>
      </c>
      <c r="B16" s="193" t="s">
        <v>96</v>
      </c>
      <c r="C16" s="56" t="s">
        <v>52</v>
      </c>
      <c r="D16" s="51" t="s">
        <v>40</v>
      </c>
      <c r="E16" s="51" t="s">
        <v>138</v>
      </c>
      <c r="F16" s="51" t="s">
        <v>139</v>
      </c>
      <c r="G16" s="51" t="s">
        <v>76</v>
      </c>
      <c r="H16" s="53" t="s">
        <v>140</v>
      </c>
      <c r="I16" s="50" t="s">
        <v>57</v>
      </c>
      <c r="J16" s="39">
        <v>5.9374999999999999E-4</v>
      </c>
      <c r="K16" s="16">
        <f>IF(J16&gt;0,INDEX(PTS,MATCH(J16,_50_BRA_G,-1)),"")</f>
        <v>36</v>
      </c>
      <c r="L16" s="55"/>
      <c r="M16" s="50" t="s">
        <v>46</v>
      </c>
      <c r="N16" s="39">
        <v>5.3009259259259253E-4</v>
      </c>
      <c r="O16" s="16">
        <f>IF(N16&gt;0,INDEX(PTS,MATCH(N16,_50_NL_G,-1)),"")</f>
        <v>33</v>
      </c>
      <c r="P16" s="55"/>
      <c r="Q16" s="51" t="s">
        <v>58</v>
      </c>
      <c r="R16" s="51" t="s">
        <v>141</v>
      </c>
      <c r="S16" s="51" t="s">
        <v>101</v>
      </c>
      <c r="T16" s="51" t="s">
        <v>102</v>
      </c>
    </row>
    <row r="17" spans="1:20" ht="15" x14ac:dyDescent="0.2">
      <c r="A17" s="50">
        <v>18</v>
      </c>
      <c r="B17" s="193" t="s">
        <v>142</v>
      </c>
      <c r="C17" s="58" t="s">
        <v>73</v>
      </c>
      <c r="D17" s="51" t="s">
        <v>40</v>
      </c>
      <c r="E17" s="51" t="s">
        <v>143</v>
      </c>
      <c r="F17" s="51" t="s">
        <v>144</v>
      </c>
      <c r="G17" s="51" t="s">
        <v>55</v>
      </c>
      <c r="H17" s="53" t="s">
        <v>145</v>
      </c>
      <c r="I17" s="50" t="s">
        <v>57</v>
      </c>
      <c r="J17" s="39">
        <v>5.5439814814814815E-4</v>
      </c>
      <c r="K17" s="16">
        <f>IF(J17&gt;0,INDEX(PTS,MATCH(J17,_50_BRA_F,-1)),"")</f>
        <v>47</v>
      </c>
      <c r="L17" s="55"/>
      <c r="M17" s="50" t="s">
        <v>46</v>
      </c>
      <c r="N17" s="39">
        <v>4.0740740740740738E-4</v>
      </c>
      <c r="O17" s="16">
        <f>IF(N17&gt;0,INDEX(PTS,MATCH(N17,_50_NL_F,-1)),"")</f>
        <v>51</v>
      </c>
      <c r="P17" s="55"/>
      <c r="Q17" s="51" t="s">
        <v>58</v>
      </c>
      <c r="R17" s="51" t="s">
        <v>146</v>
      </c>
      <c r="S17" s="51" t="s">
        <v>147</v>
      </c>
      <c r="T17" s="51" t="s">
        <v>148</v>
      </c>
    </row>
    <row r="18" spans="1:20" ht="15" x14ac:dyDescent="0.2">
      <c r="A18" s="50">
        <v>19</v>
      </c>
      <c r="B18" s="193" t="s">
        <v>124</v>
      </c>
      <c r="C18" s="57" t="s">
        <v>63</v>
      </c>
      <c r="D18" s="51" t="s">
        <v>125</v>
      </c>
      <c r="E18" s="51" t="s">
        <v>149</v>
      </c>
      <c r="F18" s="51" t="s">
        <v>150</v>
      </c>
      <c r="G18" s="51" t="s">
        <v>67</v>
      </c>
      <c r="H18" s="53" t="s">
        <v>151</v>
      </c>
      <c r="I18" s="50" t="s">
        <v>69</v>
      </c>
      <c r="J18" s="39">
        <v>6.8402777777777776E-4</v>
      </c>
      <c r="K18" s="16">
        <f>IF(J18&gt;0,INDEX(PTS,MATCH(J18,SAUV_G,-1)),"")</f>
        <v>4</v>
      </c>
      <c r="L18" s="55"/>
      <c r="M18" s="50" t="s">
        <v>46</v>
      </c>
      <c r="N18" s="39">
        <v>5.4050925925925935E-4</v>
      </c>
      <c r="O18" s="16">
        <f>IF(N18&gt;0,INDEX(PTS,MATCH(N18,_50_NL_G,-1)),"")</f>
        <v>32</v>
      </c>
      <c r="P18" s="55"/>
      <c r="Q18" s="51" t="s">
        <v>58</v>
      </c>
      <c r="R18" s="51" t="s">
        <v>152</v>
      </c>
      <c r="S18" s="51" t="s">
        <v>101</v>
      </c>
      <c r="T18" s="51" t="s">
        <v>102</v>
      </c>
    </row>
    <row r="19" spans="1:20" ht="15" x14ac:dyDescent="0.2">
      <c r="A19" s="50">
        <v>20</v>
      </c>
      <c r="B19" s="193" t="s">
        <v>38</v>
      </c>
      <c r="C19" s="58" t="s">
        <v>73</v>
      </c>
      <c r="D19" s="51" t="s">
        <v>40</v>
      </c>
      <c r="E19" s="51" t="s">
        <v>153</v>
      </c>
      <c r="F19" s="51" t="s">
        <v>154</v>
      </c>
      <c r="G19" s="51" t="s">
        <v>55</v>
      </c>
      <c r="H19" s="53" t="s">
        <v>155</v>
      </c>
      <c r="I19" s="50" t="s">
        <v>69</v>
      </c>
      <c r="J19" s="39">
        <v>4.259259259259259E-4</v>
      </c>
      <c r="K19" s="16">
        <f>IF(J19&gt;0,INDEX(PTS,MATCH(J19,SAUV_F,-1)),"")</f>
        <v>31</v>
      </c>
      <c r="L19" s="55"/>
      <c r="M19" s="50" t="s">
        <v>46</v>
      </c>
      <c r="N19" s="39">
        <v>4.6875000000000004E-4</v>
      </c>
      <c r="O19" s="16">
        <f>IF(N19&gt;0,INDEX(PTS,MATCH(N19,_50_NL_F,-1)),"")</f>
        <v>46</v>
      </c>
      <c r="P19" s="55"/>
      <c r="Q19" s="51" t="s">
        <v>58</v>
      </c>
      <c r="R19" s="51" t="s">
        <v>156</v>
      </c>
      <c r="S19" s="51" t="s">
        <v>49</v>
      </c>
      <c r="T19" s="51" t="s">
        <v>50</v>
      </c>
    </row>
    <row r="20" spans="1:20" ht="15" x14ac:dyDescent="0.2">
      <c r="A20" s="50">
        <v>21</v>
      </c>
      <c r="B20" s="193" t="s">
        <v>103</v>
      </c>
      <c r="C20" s="52" t="s">
        <v>39</v>
      </c>
      <c r="D20" s="51" t="s">
        <v>40</v>
      </c>
      <c r="E20" s="51" t="s">
        <v>157</v>
      </c>
      <c r="F20" s="51" t="s">
        <v>150</v>
      </c>
      <c r="G20" s="51" t="s">
        <v>67</v>
      </c>
      <c r="H20" s="53" t="s">
        <v>158</v>
      </c>
      <c r="I20" s="50" t="s">
        <v>45</v>
      </c>
      <c r="J20" s="39">
        <v>5.2893518518518524E-4</v>
      </c>
      <c r="K20" s="16">
        <f>IF(J20&gt;0,INDEX(PTS,MATCH(J20,_50_DOS_G,-1)),"")</f>
        <v>41</v>
      </c>
      <c r="L20" s="55"/>
      <c r="M20" s="50" t="s">
        <v>46</v>
      </c>
      <c r="N20" s="39">
        <v>4.4675925925925921E-4</v>
      </c>
      <c r="O20" s="16">
        <f>IF(N20&gt;0,INDEX(PTS,MATCH(N20,_50_NL_G,-1)),"")</f>
        <v>40</v>
      </c>
      <c r="P20" s="55"/>
      <c r="Q20" s="51" t="s">
        <v>58</v>
      </c>
      <c r="R20" s="51" t="s">
        <v>159</v>
      </c>
      <c r="S20" s="51" t="s">
        <v>108</v>
      </c>
      <c r="T20" s="51" t="s">
        <v>109</v>
      </c>
    </row>
    <row r="21" spans="1:20" ht="15" x14ac:dyDescent="0.2">
      <c r="A21" s="50">
        <v>22</v>
      </c>
      <c r="B21" s="193" t="s">
        <v>96</v>
      </c>
      <c r="C21" s="57" t="s">
        <v>63</v>
      </c>
      <c r="D21" s="51" t="s">
        <v>40</v>
      </c>
      <c r="E21" s="51" t="s">
        <v>160</v>
      </c>
      <c r="F21" s="51" t="s">
        <v>161</v>
      </c>
      <c r="G21" s="51" t="s">
        <v>67</v>
      </c>
      <c r="H21" s="53" t="s">
        <v>162</v>
      </c>
      <c r="I21" s="50" t="s">
        <v>69</v>
      </c>
      <c r="J21" s="39">
        <v>4.1701388888888891E-4</v>
      </c>
      <c r="K21" s="16">
        <f>IF(J21&gt;0,INDEX(PTS,MATCH(J21,SAUV_G,-1)),"")</f>
        <v>27</v>
      </c>
      <c r="L21" s="55"/>
      <c r="M21" s="50" t="s">
        <v>46</v>
      </c>
      <c r="N21" s="39">
        <v>4.5601851851851852E-4</v>
      </c>
      <c r="O21" s="16">
        <f>IF(N21&gt;0,INDEX(PTS,MATCH(N21,_50_NL_G,-1)),"")</f>
        <v>39</v>
      </c>
      <c r="P21" s="55"/>
      <c r="Q21" s="51" t="s">
        <v>58</v>
      </c>
      <c r="R21" s="51" t="s">
        <v>163</v>
      </c>
      <c r="S21" s="51" t="s">
        <v>101</v>
      </c>
      <c r="T21" s="51" t="s">
        <v>102</v>
      </c>
    </row>
    <row r="22" spans="1:20" ht="15" x14ac:dyDescent="0.2">
      <c r="A22" s="50">
        <v>23</v>
      </c>
      <c r="B22" s="193" t="s">
        <v>124</v>
      </c>
      <c r="C22" s="56" t="s">
        <v>52</v>
      </c>
      <c r="D22" s="51" t="s">
        <v>125</v>
      </c>
      <c r="E22" s="51" t="s">
        <v>164</v>
      </c>
      <c r="F22" s="51" t="s">
        <v>165</v>
      </c>
      <c r="G22" s="51" t="s">
        <v>55</v>
      </c>
      <c r="H22" s="53" t="s">
        <v>166</v>
      </c>
      <c r="I22" s="50" t="s">
        <v>46</v>
      </c>
      <c r="J22" s="39">
        <v>6.2037037037037041E-4</v>
      </c>
      <c r="K22" s="16">
        <f>IF(J22&gt;0,INDEX(PTS,MATCH(J22,_50_NL_F,-1)),"")</f>
        <v>33</v>
      </c>
      <c r="L22" s="55"/>
      <c r="M22" s="50" t="s">
        <v>57</v>
      </c>
      <c r="N22" s="39">
        <v>7.349537037037037E-4</v>
      </c>
      <c r="O22" s="16">
        <f>IF(N22&gt;0,INDEX(PTS,MATCH(N22,_50_BRA_F,-1)),"")</f>
        <v>33</v>
      </c>
      <c r="P22" s="55"/>
      <c r="Q22" s="51" t="s">
        <v>58</v>
      </c>
      <c r="R22" s="51" t="s">
        <v>167</v>
      </c>
      <c r="S22" s="51" t="s">
        <v>101</v>
      </c>
      <c r="T22" s="51" t="s">
        <v>102</v>
      </c>
    </row>
    <row r="23" spans="1:20" ht="15" x14ac:dyDescent="0.2">
      <c r="A23" s="50">
        <v>24</v>
      </c>
      <c r="B23" s="193" t="s">
        <v>51</v>
      </c>
      <c r="C23" s="52" t="s">
        <v>39</v>
      </c>
      <c r="D23" s="51" t="s">
        <v>40</v>
      </c>
      <c r="E23" s="51" t="s">
        <v>168</v>
      </c>
      <c r="F23" s="51" t="s">
        <v>169</v>
      </c>
      <c r="G23" s="51" t="s">
        <v>67</v>
      </c>
      <c r="H23" s="53" t="s">
        <v>170</v>
      </c>
      <c r="I23" s="50" t="s">
        <v>45</v>
      </c>
      <c r="J23" s="39">
        <v>6.0532407407407399E-4</v>
      </c>
      <c r="K23" s="16">
        <f>IF(J23&gt;0,INDEX(PTS,MATCH(J23,_50_DOS_G,-1)),"")</f>
        <v>34</v>
      </c>
      <c r="L23" s="55"/>
      <c r="M23" s="50" t="s">
        <v>46</v>
      </c>
      <c r="N23" s="39">
        <v>4.5833333333333338E-4</v>
      </c>
      <c r="O23" s="16">
        <f>IF(N23&gt;0,INDEX(PTS,MATCH(N23,_50_NL_G,-1)),"")</f>
        <v>39</v>
      </c>
      <c r="P23" s="55"/>
      <c r="Q23" s="51" t="s">
        <v>58</v>
      </c>
      <c r="R23" s="51" t="s">
        <v>171</v>
      </c>
      <c r="S23" s="51" t="s">
        <v>60</v>
      </c>
      <c r="T23" s="51" t="s">
        <v>61</v>
      </c>
    </row>
    <row r="24" spans="1:20" ht="15" x14ac:dyDescent="0.2">
      <c r="A24" s="50">
        <v>25</v>
      </c>
      <c r="B24" s="193" t="s">
        <v>172</v>
      </c>
      <c r="C24" s="57" t="s">
        <v>63</v>
      </c>
      <c r="D24" s="51" t="s">
        <v>40</v>
      </c>
      <c r="E24" s="51" t="s">
        <v>1044</v>
      </c>
      <c r="F24" s="51" t="s">
        <v>1039</v>
      </c>
      <c r="G24" s="51" t="s">
        <v>67</v>
      </c>
      <c r="H24" s="53" t="s">
        <v>174</v>
      </c>
      <c r="I24" s="50" t="s">
        <v>69</v>
      </c>
      <c r="J24" s="39">
        <v>7.9629629629629636E-4</v>
      </c>
      <c r="K24" s="16">
        <f>IF(J24&gt;0,INDEX(PTS,MATCH(J24,SAUV_G,-1)),"")</f>
        <v>2</v>
      </c>
      <c r="L24" s="55"/>
      <c r="M24" s="50" t="s">
        <v>46</v>
      </c>
      <c r="N24" s="39">
        <v>5.5787037037037036E-4</v>
      </c>
      <c r="O24" s="16">
        <f>IF(N24&gt;0,INDEX(PTS,MATCH(N24,_50_NL_G,-1)),"")</f>
        <v>30</v>
      </c>
      <c r="P24" s="55"/>
      <c r="Q24" s="51" t="s">
        <v>58</v>
      </c>
      <c r="R24" s="51" t="s">
        <v>175</v>
      </c>
      <c r="S24" s="51" t="s">
        <v>176</v>
      </c>
      <c r="T24" s="51" t="s">
        <v>177</v>
      </c>
    </row>
    <row r="25" spans="1:20" ht="15" x14ac:dyDescent="0.2">
      <c r="A25" s="50">
        <v>26</v>
      </c>
      <c r="B25" s="193" t="s">
        <v>83</v>
      </c>
      <c r="C25" s="58" t="s">
        <v>73</v>
      </c>
      <c r="D25" s="59">
        <v>1</v>
      </c>
      <c r="E25" s="51" t="s">
        <v>178</v>
      </c>
      <c r="F25" s="51" t="s">
        <v>179</v>
      </c>
      <c r="G25" s="51" t="s">
        <v>67</v>
      </c>
      <c r="H25" s="53" t="s">
        <v>180</v>
      </c>
      <c r="I25" s="50" t="s">
        <v>57</v>
      </c>
      <c r="J25" s="39">
        <v>6.1921296296296301E-4</v>
      </c>
      <c r="K25" s="16">
        <f>IF(J25&gt;0,INDEX(PTS,MATCH(J25,_50_BRA_G,-1)),"")</f>
        <v>34</v>
      </c>
      <c r="L25" s="55"/>
      <c r="M25" s="50" t="s">
        <v>46</v>
      </c>
      <c r="N25" s="39">
        <v>4.6296296296296293E-4</v>
      </c>
      <c r="O25" s="16">
        <f>IF(N25&gt;0,INDEX(PTS,MATCH(N25,_50_NL_G,-1)),"")</f>
        <v>39</v>
      </c>
      <c r="P25" s="55"/>
      <c r="Q25" s="51" t="s">
        <v>58</v>
      </c>
      <c r="R25" s="51" t="s">
        <v>181</v>
      </c>
      <c r="S25" s="51" t="s">
        <v>88</v>
      </c>
      <c r="T25" s="51" t="s">
        <v>89</v>
      </c>
    </row>
    <row r="26" spans="1:20" ht="15" x14ac:dyDescent="0.2">
      <c r="A26" s="50">
        <v>27</v>
      </c>
      <c r="B26" s="193" t="s">
        <v>172</v>
      </c>
      <c r="C26" s="57" t="s">
        <v>63</v>
      </c>
      <c r="D26" s="51" t="s">
        <v>40</v>
      </c>
      <c r="E26" s="193" t="s">
        <v>182</v>
      </c>
      <c r="F26" s="193" t="s">
        <v>183</v>
      </c>
      <c r="G26" s="51" t="s">
        <v>67</v>
      </c>
      <c r="H26" s="53" t="s">
        <v>184</v>
      </c>
      <c r="I26" s="50" t="s">
        <v>46</v>
      </c>
      <c r="J26" s="39">
        <v>7.1180555555555548E-4</v>
      </c>
      <c r="K26" s="16">
        <f>IF(J26&gt;0,INDEX(PTS,MATCH(J26,_50_NL_G,-1)),"")</f>
        <v>17</v>
      </c>
      <c r="L26" s="55"/>
      <c r="M26" s="50" t="s">
        <v>57</v>
      </c>
      <c r="N26" s="39">
        <v>7.5578703703703702E-4</v>
      </c>
      <c r="O26" s="16">
        <f>IF(N26&gt;0,INDEX(PTS,MATCH(N26,_50_BRA_G,-1)),"")</f>
        <v>22</v>
      </c>
      <c r="P26" s="55"/>
      <c r="Q26" s="51" t="s">
        <v>58</v>
      </c>
      <c r="R26" s="51" t="s">
        <v>185</v>
      </c>
      <c r="S26" s="51" t="s">
        <v>176</v>
      </c>
      <c r="T26" s="51" t="s">
        <v>177</v>
      </c>
    </row>
    <row r="27" spans="1:20" ht="15" x14ac:dyDescent="0.2">
      <c r="A27" s="50">
        <v>28</v>
      </c>
      <c r="B27" s="193" t="s">
        <v>103</v>
      </c>
      <c r="C27" s="52" t="s">
        <v>39</v>
      </c>
      <c r="D27" s="51" t="s">
        <v>40</v>
      </c>
      <c r="E27" s="51" t="s">
        <v>186</v>
      </c>
      <c r="F27" s="51" t="s">
        <v>187</v>
      </c>
      <c r="G27" s="51" t="s">
        <v>67</v>
      </c>
      <c r="H27" s="53" t="s">
        <v>68</v>
      </c>
      <c r="I27" s="50" t="s">
        <v>45</v>
      </c>
      <c r="J27" s="39">
        <v>5.7523148148148147E-4</v>
      </c>
      <c r="K27" s="16">
        <f>IF(J27&gt;0,INDEX(PTS,MATCH(J27,_50_DOS_G,-1)),"")</f>
        <v>37</v>
      </c>
      <c r="L27" s="55"/>
      <c r="M27" s="50" t="s">
        <v>46</v>
      </c>
      <c r="N27" s="39">
        <v>4.5833333333333338E-4</v>
      </c>
      <c r="O27" s="16">
        <f>IF(N27&gt;0,INDEX(PTS,MATCH(N27,_50_NL_G,-1)),"")</f>
        <v>39</v>
      </c>
      <c r="P27" s="55"/>
      <c r="Q27" s="51" t="s">
        <v>58</v>
      </c>
      <c r="R27" s="51" t="s">
        <v>188</v>
      </c>
      <c r="S27" s="51" t="s">
        <v>108</v>
      </c>
      <c r="T27" s="51" t="s">
        <v>109</v>
      </c>
    </row>
    <row r="28" spans="1:20" ht="15" x14ac:dyDescent="0.2">
      <c r="A28" s="50">
        <v>29</v>
      </c>
      <c r="B28" s="193" t="s">
        <v>189</v>
      </c>
      <c r="C28" s="57" t="s">
        <v>63</v>
      </c>
      <c r="D28" s="51" t="s">
        <v>40</v>
      </c>
      <c r="E28" s="51" t="s">
        <v>190</v>
      </c>
      <c r="F28" s="51" t="s">
        <v>191</v>
      </c>
      <c r="G28" s="51" t="s">
        <v>67</v>
      </c>
      <c r="H28" s="53" t="s">
        <v>192</v>
      </c>
      <c r="I28" s="50" t="s">
        <v>57</v>
      </c>
      <c r="J28" s="39">
        <v>7.349537037037037E-4</v>
      </c>
      <c r="K28" s="16">
        <f>IF(J28&gt;0,INDEX(PTS,MATCH(J28,_50_BRA_G,-1)),"")</f>
        <v>24</v>
      </c>
      <c r="L28" s="55"/>
      <c r="M28" s="50" t="s">
        <v>46</v>
      </c>
      <c r="N28" s="39">
        <v>6.1458333333333341E-4</v>
      </c>
      <c r="O28" s="16">
        <f>IF(N28&gt;0,INDEX(PTS,MATCH(N28,_50_NL_G,-1)),"")</f>
        <v>25</v>
      </c>
      <c r="P28" s="55"/>
      <c r="Q28" s="51" t="s">
        <v>58</v>
      </c>
      <c r="R28" s="51" t="s">
        <v>193</v>
      </c>
      <c r="S28" s="51" t="s">
        <v>194</v>
      </c>
      <c r="T28" s="51" t="s">
        <v>195</v>
      </c>
    </row>
    <row r="29" spans="1:20" ht="15" x14ac:dyDescent="0.2">
      <c r="A29" s="50">
        <v>30</v>
      </c>
      <c r="B29" s="193" t="s">
        <v>103</v>
      </c>
      <c r="C29" s="57" t="s">
        <v>63</v>
      </c>
      <c r="D29" s="51" t="s">
        <v>40</v>
      </c>
      <c r="E29" s="51" t="s">
        <v>196</v>
      </c>
      <c r="F29" s="51" t="s">
        <v>197</v>
      </c>
      <c r="G29" s="51" t="s">
        <v>43</v>
      </c>
      <c r="H29" s="53" t="s">
        <v>198</v>
      </c>
      <c r="I29" s="50" t="s">
        <v>57</v>
      </c>
      <c r="J29" s="39">
        <v>6.9791666666666656E-4</v>
      </c>
      <c r="K29" s="16">
        <f>IF(J29&gt;0,INDEX(PTS,MATCH(J29,_50_BRA_F,-1)),"")</f>
        <v>34</v>
      </c>
      <c r="L29" s="55"/>
      <c r="M29" s="50" t="s">
        <v>46</v>
      </c>
      <c r="N29" s="39">
        <v>4.8495370370370375E-4</v>
      </c>
      <c r="O29" s="16">
        <f>IF(N29&gt;0,INDEX(PTS,MATCH(N29,_50_NL_F,-1)),"")</f>
        <v>45</v>
      </c>
      <c r="P29" s="55"/>
      <c r="Q29" s="51" t="s">
        <v>58</v>
      </c>
      <c r="R29" s="51" t="s">
        <v>199</v>
      </c>
      <c r="S29" s="51" t="s">
        <v>108</v>
      </c>
      <c r="T29" s="51" t="s">
        <v>109</v>
      </c>
    </row>
    <row r="30" spans="1:20" ht="15" x14ac:dyDescent="0.2">
      <c r="A30" s="50">
        <v>31</v>
      </c>
      <c r="B30" s="193" t="s">
        <v>189</v>
      </c>
      <c r="C30" s="57" t="s">
        <v>63</v>
      </c>
      <c r="D30" s="51" t="s">
        <v>40</v>
      </c>
      <c r="E30" s="51" t="s">
        <v>200</v>
      </c>
      <c r="F30" s="51" t="s">
        <v>201</v>
      </c>
      <c r="G30" s="51" t="s">
        <v>67</v>
      </c>
      <c r="H30" s="53" t="s">
        <v>202</v>
      </c>
      <c r="I30" s="50" t="s">
        <v>46</v>
      </c>
      <c r="J30" s="39">
        <v>6.4120370370370373E-4</v>
      </c>
      <c r="K30" s="16">
        <f>IF(J30&gt;0,INDEX(PTS,MATCH(J30,_50_NL_G,-1)),"")</f>
        <v>23</v>
      </c>
      <c r="L30" s="55"/>
      <c r="M30" s="50" t="s">
        <v>45</v>
      </c>
      <c r="N30" s="39">
        <v>6.9675925925925938E-4</v>
      </c>
      <c r="O30" s="16">
        <f>IF(N30&gt;0,INDEX(PTS,MATCH(N30,_50_DOS_G,-1)),"")</f>
        <v>26</v>
      </c>
      <c r="P30" s="55">
        <v>21</v>
      </c>
      <c r="Q30" s="51" t="s">
        <v>58</v>
      </c>
      <c r="R30" s="51" t="s">
        <v>203</v>
      </c>
      <c r="S30" s="51" t="s">
        <v>194</v>
      </c>
      <c r="T30" s="51" t="s">
        <v>195</v>
      </c>
    </row>
    <row r="31" spans="1:20" ht="15" x14ac:dyDescent="0.2">
      <c r="A31" s="50">
        <v>32</v>
      </c>
      <c r="B31" s="193" t="s">
        <v>38</v>
      </c>
      <c r="C31" s="58" t="s">
        <v>73</v>
      </c>
      <c r="D31" s="51" t="s">
        <v>40</v>
      </c>
      <c r="E31" s="51" t="s">
        <v>204</v>
      </c>
      <c r="F31" s="51" t="s">
        <v>205</v>
      </c>
      <c r="G31" s="51" t="s">
        <v>55</v>
      </c>
      <c r="H31" s="53" t="s">
        <v>206</v>
      </c>
      <c r="I31" s="50" t="s">
        <v>46</v>
      </c>
      <c r="J31" s="39">
        <v>5.4976851851851855E-4</v>
      </c>
      <c r="K31" s="16">
        <f>IF(J31&gt;0,INDEX(PTS,MATCH(J31,_50_NL_F,-1)),"")</f>
        <v>39</v>
      </c>
      <c r="L31" s="55"/>
      <c r="M31" s="50" t="s">
        <v>57</v>
      </c>
      <c r="N31" s="39">
        <v>7.256944444444445E-4</v>
      </c>
      <c r="O31" s="16">
        <f>IF(N31&gt;0,INDEX(PTS,MATCH(N31,_50_BRA_F,-1)),"")</f>
        <v>33</v>
      </c>
      <c r="P31" s="55"/>
      <c r="Q31" s="51" t="s">
        <v>58</v>
      </c>
      <c r="R31" s="51" t="s">
        <v>207</v>
      </c>
      <c r="S31" s="51" t="s">
        <v>49</v>
      </c>
      <c r="T31" s="51" t="s">
        <v>50</v>
      </c>
    </row>
    <row r="32" spans="1:20" ht="15" x14ac:dyDescent="0.2">
      <c r="A32" s="50">
        <v>33</v>
      </c>
      <c r="B32" s="193" t="s">
        <v>172</v>
      </c>
      <c r="C32" s="57" t="s">
        <v>63</v>
      </c>
      <c r="D32" s="51" t="s">
        <v>40</v>
      </c>
      <c r="E32" s="193" t="s">
        <v>208</v>
      </c>
      <c r="F32" s="193" t="s">
        <v>209</v>
      </c>
      <c r="G32" s="51" t="s">
        <v>67</v>
      </c>
      <c r="H32" s="53" t="s">
        <v>210</v>
      </c>
      <c r="I32" s="50" t="s">
        <v>57</v>
      </c>
      <c r="J32" s="39">
        <v>7.6504629629629622E-4</v>
      </c>
      <c r="K32" s="16">
        <f>IF(J32&gt;0,INDEX(PTS,MATCH(J32,_50_BRA_G,-1)),"")</f>
        <v>21</v>
      </c>
      <c r="L32" s="55"/>
      <c r="M32" s="50" t="s">
        <v>45</v>
      </c>
      <c r="N32" s="201">
        <v>8.5300925925925919E-4</v>
      </c>
      <c r="O32" s="16">
        <f>IF(N32&gt;0,INDEX(PTS,MATCH(N32,_50_DOS_G,-1)),"")</f>
        <v>18</v>
      </c>
      <c r="P32" s="55"/>
      <c r="Q32" s="51" t="s">
        <v>58</v>
      </c>
      <c r="R32" s="51" t="s">
        <v>211</v>
      </c>
      <c r="S32" s="51" t="s">
        <v>176</v>
      </c>
      <c r="T32" s="51" t="s">
        <v>177</v>
      </c>
    </row>
    <row r="33" spans="1:20" ht="15" x14ac:dyDescent="0.2">
      <c r="A33" s="50">
        <v>34</v>
      </c>
      <c r="B33" s="193" t="s">
        <v>189</v>
      </c>
      <c r="C33" s="57" t="s">
        <v>63</v>
      </c>
      <c r="D33" s="51" t="s">
        <v>40</v>
      </c>
      <c r="E33" s="51" t="s">
        <v>212</v>
      </c>
      <c r="F33" s="51" t="s">
        <v>213</v>
      </c>
      <c r="G33" s="51" t="s">
        <v>43</v>
      </c>
      <c r="H33" s="53" t="s">
        <v>214</v>
      </c>
      <c r="I33" s="50" t="s">
        <v>45</v>
      </c>
      <c r="J33" s="37">
        <v>7.7546296296296304E-4</v>
      </c>
      <c r="K33" s="16">
        <f>IF(J33&gt;0,INDEX(PTS,MATCH(J33,_50_DOS_F,-1)),"")</f>
        <v>30</v>
      </c>
      <c r="L33" s="55">
        <v>25</v>
      </c>
      <c r="M33" s="50" t="s">
        <v>46</v>
      </c>
      <c r="N33" s="39">
        <v>7.2685185185185179E-4</v>
      </c>
      <c r="O33" s="16">
        <f>IF(N33&gt;0,INDEX(PTS,MATCH(N33,_50_NL_F,-1)),"")</f>
        <v>27</v>
      </c>
      <c r="P33" s="55"/>
      <c r="Q33" s="51" t="s">
        <v>58</v>
      </c>
      <c r="R33" s="51" t="s">
        <v>215</v>
      </c>
      <c r="S33" s="51" t="s">
        <v>194</v>
      </c>
      <c r="T33" s="51" t="s">
        <v>195</v>
      </c>
    </row>
    <row r="34" spans="1:20" ht="15" x14ac:dyDescent="0.2">
      <c r="A34" s="50">
        <v>35</v>
      </c>
      <c r="B34" s="193" t="s">
        <v>216</v>
      </c>
      <c r="C34" s="58" t="s">
        <v>73</v>
      </c>
      <c r="D34" s="59">
        <v>2</v>
      </c>
      <c r="E34" s="51" t="s">
        <v>217</v>
      </c>
      <c r="F34" s="51" t="s">
        <v>218</v>
      </c>
      <c r="G34" s="51" t="s">
        <v>43</v>
      </c>
      <c r="H34" s="53" t="s">
        <v>219</v>
      </c>
      <c r="I34" s="50" t="s">
        <v>45</v>
      </c>
      <c r="J34" s="37">
        <v>5.7986111111111118E-4</v>
      </c>
      <c r="K34" s="16">
        <f>IF(J34&gt;0,INDEX(PTS,MATCH(J34,_50_DOS_F,-1)),"")</f>
        <v>42</v>
      </c>
      <c r="L34" s="55"/>
      <c r="M34" s="50" t="s">
        <v>57</v>
      </c>
      <c r="N34" s="39">
        <v>6.9212962962962967E-4</v>
      </c>
      <c r="O34" s="16">
        <f>IF(N34&gt;0,INDEX(PTS,MATCH(N34,_50_BRA_F,-1)),"")</f>
        <v>35</v>
      </c>
      <c r="P34" s="55"/>
      <c r="Q34" s="51" t="s">
        <v>58</v>
      </c>
      <c r="R34" s="51" t="s">
        <v>220</v>
      </c>
      <c r="S34" s="51" t="s">
        <v>88</v>
      </c>
      <c r="T34" s="51" t="s">
        <v>89</v>
      </c>
    </row>
    <row r="35" spans="1:20" ht="15" x14ac:dyDescent="0.2">
      <c r="A35" s="50">
        <v>36</v>
      </c>
      <c r="B35" s="193" t="s">
        <v>38</v>
      </c>
      <c r="C35" s="58" t="s">
        <v>73</v>
      </c>
      <c r="D35" s="51" t="s">
        <v>40</v>
      </c>
      <c r="E35" s="51" t="s">
        <v>221</v>
      </c>
      <c r="F35" s="51" t="s">
        <v>222</v>
      </c>
      <c r="G35" s="51" t="s">
        <v>55</v>
      </c>
      <c r="H35" s="53" t="s">
        <v>223</v>
      </c>
      <c r="I35" s="50" t="s">
        <v>45</v>
      </c>
      <c r="J35" s="37">
        <v>5.5324074074074075E-4</v>
      </c>
      <c r="K35" s="16">
        <f>IF(J35&gt;0,INDEX(PTS,MATCH(J35,_50_DOS_F,-1)),"")</f>
        <v>45</v>
      </c>
      <c r="L35" s="55"/>
      <c r="M35" s="50" t="s">
        <v>57</v>
      </c>
      <c r="N35" s="39">
        <v>6.041666666666667E-4</v>
      </c>
      <c r="O35" s="16">
        <f>IF(N35&gt;0,INDEX(PTS,MATCH(N35,_50_BRA_F,-1)),"")</f>
        <v>42</v>
      </c>
      <c r="P35" s="55"/>
      <c r="Q35" s="51" t="s">
        <v>58</v>
      </c>
      <c r="R35" s="51" t="s">
        <v>224</v>
      </c>
      <c r="S35" s="51" t="s">
        <v>49</v>
      </c>
      <c r="T35" s="51" t="s">
        <v>50</v>
      </c>
    </row>
    <row r="36" spans="1:20" ht="15" x14ac:dyDescent="0.2">
      <c r="A36" s="50">
        <v>38</v>
      </c>
      <c r="B36" s="193" t="s">
        <v>83</v>
      </c>
      <c r="C36" s="58" t="s">
        <v>73</v>
      </c>
      <c r="D36" s="59">
        <v>1</v>
      </c>
      <c r="E36" s="51" t="s">
        <v>228</v>
      </c>
      <c r="F36" s="51" t="s">
        <v>229</v>
      </c>
      <c r="G36" s="51" t="s">
        <v>55</v>
      </c>
      <c r="H36" s="53" t="s">
        <v>230</v>
      </c>
      <c r="I36" s="50" t="s">
        <v>46</v>
      </c>
      <c r="J36" s="39">
        <v>6.6319444444444444E-4</v>
      </c>
      <c r="K36" s="16">
        <f>IF(J36&gt;0,INDEX(PTS,MATCH(J36,_50_NL_F,-1)),"")</f>
        <v>29</v>
      </c>
      <c r="L36" s="55"/>
      <c r="M36" s="50" t="s">
        <v>57</v>
      </c>
      <c r="N36" s="39">
        <v>7.9166666666666676E-4</v>
      </c>
      <c r="O36" s="16">
        <f>IF(N36&gt;0,INDEX(PTS,MATCH(N36,_50_BRA_F,-1)),"")</f>
        <v>30</v>
      </c>
      <c r="P36" s="55"/>
      <c r="Q36" s="51" t="s">
        <v>58</v>
      </c>
      <c r="R36" s="51" t="s">
        <v>231</v>
      </c>
      <c r="S36" s="51" t="s">
        <v>88</v>
      </c>
      <c r="T36" s="51" t="s">
        <v>89</v>
      </c>
    </row>
    <row r="37" spans="1:20" ht="15" x14ac:dyDescent="0.2">
      <c r="A37" s="50">
        <v>39</v>
      </c>
      <c r="B37" s="193" t="s">
        <v>103</v>
      </c>
      <c r="C37" s="58" t="s">
        <v>73</v>
      </c>
      <c r="D37" s="51" t="s">
        <v>40</v>
      </c>
      <c r="E37" s="51" t="s">
        <v>232</v>
      </c>
      <c r="F37" s="51" t="s">
        <v>233</v>
      </c>
      <c r="G37" s="51" t="s">
        <v>76</v>
      </c>
      <c r="H37" s="53" t="s">
        <v>234</v>
      </c>
      <c r="I37" s="50" t="s">
        <v>45</v>
      </c>
      <c r="J37" s="39">
        <v>5.2777777777777773E-4</v>
      </c>
      <c r="K37" s="16">
        <f>IF(J37&gt;0,INDEX(PTS,MATCH(J37,_50_DOS_G,-1)),"")</f>
        <v>41</v>
      </c>
      <c r="L37" s="55"/>
      <c r="M37" s="50" t="s">
        <v>46</v>
      </c>
      <c r="N37" s="39">
        <v>4.5601851851851852E-4</v>
      </c>
      <c r="O37" s="16">
        <f>IF(N37&gt;0,INDEX(PTS,MATCH(N37,_50_NL_G,-1)),"")</f>
        <v>39</v>
      </c>
      <c r="P37" s="55"/>
      <c r="Q37" s="51" t="s">
        <v>58</v>
      </c>
      <c r="R37" s="51" t="s">
        <v>235</v>
      </c>
      <c r="S37" s="51" t="s">
        <v>108</v>
      </c>
      <c r="T37" s="51" t="s">
        <v>109</v>
      </c>
    </row>
    <row r="38" spans="1:20" ht="15" x14ac:dyDescent="0.2">
      <c r="A38" s="50">
        <v>40</v>
      </c>
      <c r="B38" s="193" t="s">
        <v>83</v>
      </c>
      <c r="C38" s="58" t="s">
        <v>73</v>
      </c>
      <c r="D38" s="59">
        <v>1</v>
      </c>
      <c r="E38" s="51" t="s">
        <v>236</v>
      </c>
      <c r="F38" s="51" t="s">
        <v>237</v>
      </c>
      <c r="G38" s="51" t="s">
        <v>76</v>
      </c>
      <c r="H38" s="53" t="s">
        <v>238</v>
      </c>
      <c r="I38" s="50" t="s">
        <v>45</v>
      </c>
      <c r="J38" s="39">
        <v>5.5555555555555556E-4</v>
      </c>
      <c r="K38" s="16">
        <f>IF(J38&gt;0,INDEX(PTS,MATCH(J38,_50_DOS_G,-1)),"")</f>
        <v>39</v>
      </c>
      <c r="L38" s="55">
        <v>34</v>
      </c>
      <c r="M38" s="50" t="s">
        <v>46</v>
      </c>
      <c r="N38" s="39">
        <v>4.8726851851851855E-4</v>
      </c>
      <c r="O38" s="16">
        <f>IF(N38&gt;0,INDEX(PTS,MATCH(N38,_50_NL_G,-1)),"")</f>
        <v>36</v>
      </c>
      <c r="P38" s="55"/>
      <c r="Q38" s="51" t="s">
        <v>58</v>
      </c>
      <c r="R38" s="51" t="s">
        <v>239</v>
      </c>
      <c r="S38" s="51" t="s">
        <v>88</v>
      </c>
      <c r="T38" s="51" t="s">
        <v>89</v>
      </c>
    </row>
    <row r="39" spans="1:20" ht="15" x14ac:dyDescent="0.2">
      <c r="A39" s="50">
        <v>41</v>
      </c>
      <c r="B39" s="193" t="s">
        <v>216</v>
      </c>
      <c r="C39" s="58" t="s">
        <v>73</v>
      </c>
      <c r="D39" s="59">
        <v>2</v>
      </c>
      <c r="E39" s="51" t="s">
        <v>240</v>
      </c>
      <c r="F39" s="51" t="s">
        <v>241</v>
      </c>
      <c r="G39" s="51" t="s">
        <v>55</v>
      </c>
      <c r="H39" s="53" t="s">
        <v>242</v>
      </c>
      <c r="I39" s="50" t="s">
        <v>46</v>
      </c>
      <c r="J39" s="39">
        <v>5.4861111111111104E-4</v>
      </c>
      <c r="K39" s="16">
        <f>IF(J39&gt;0,INDEX(PTS,MATCH(J39,_50_NL_F,-1)),"")</f>
        <v>39</v>
      </c>
      <c r="L39" s="55"/>
      <c r="M39" s="50" t="s">
        <v>45</v>
      </c>
      <c r="N39" s="37">
        <v>6.8865740740740736E-4</v>
      </c>
      <c r="O39" s="16">
        <f>IF(N39&gt;0,INDEX(PTS,MATCH(N39,_50_DOS_F,-1)),"")</f>
        <v>33</v>
      </c>
      <c r="P39" s="55"/>
      <c r="Q39" s="51" t="s">
        <v>58</v>
      </c>
      <c r="R39" s="51" t="s">
        <v>243</v>
      </c>
      <c r="S39" s="51" t="s">
        <v>88</v>
      </c>
      <c r="T39" s="51" t="s">
        <v>89</v>
      </c>
    </row>
    <row r="40" spans="1:20" ht="15" x14ac:dyDescent="0.2">
      <c r="A40" s="50">
        <v>42</v>
      </c>
      <c r="B40" s="193" t="s">
        <v>244</v>
      </c>
      <c r="C40" s="52" t="s">
        <v>39</v>
      </c>
      <c r="D40" s="51" t="s">
        <v>40</v>
      </c>
      <c r="E40" s="51" t="s">
        <v>245</v>
      </c>
      <c r="F40" s="51" t="s">
        <v>246</v>
      </c>
      <c r="G40" s="51" t="s">
        <v>43</v>
      </c>
      <c r="H40" s="53" t="s">
        <v>247</v>
      </c>
      <c r="I40" s="50" t="s">
        <v>45</v>
      </c>
      <c r="J40" s="37">
        <v>5.6250000000000007E-4</v>
      </c>
      <c r="K40" s="16">
        <f>IF(J40&gt;0,INDEX(PTS,MATCH(J40,_50_DOS_F,-1)),"")</f>
        <v>44</v>
      </c>
      <c r="L40" s="55"/>
      <c r="M40" s="50" t="s">
        <v>46</v>
      </c>
      <c r="N40" s="39">
        <v>4.212962962962963E-4</v>
      </c>
      <c r="O40" s="16">
        <f>IF(N40&gt;0,INDEX(PTS,MATCH(N40,_50_NL_F,-1)),"")</f>
        <v>50</v>
      </c>
      <c r="P40" s="55"/>
      <c r="Q40" s="51" t="s">
        <v>58</v>
      </c>
      <c r="R40" s="51" t="s">
        <v>248</v>
      </c>
      <c r="S40" s="51" t="s">
        <v>147</v>
      </c>
      <c r="T40" s="51" t="s">
        <v>148</v>
      </c>
    </row>
    <row r="41" spans="1:20" ht="15" x14ac:dyDescent="0.2">
      <c r="A41" s="50">
        <v>43</v>
      </c>
      <c r="B41" s="193" t="s">
        <v>114</v>
      </c>
      <c r="C41" s="57" t="s">
        <v>63</v>
      </c>
      <c r="D41" s="51" t="s">
        <v>115</v>
      </c>
      <c r="E41" s="51" t="s">
        <v>249</v>
      </c>
      <c r="F41" s="51" t="s">
        <v>250</v>
      </c>
      <c r="G41" s="51" t="s">
        <v>43</v>
      </c>
      <c r="H41" s="53" t="s">
        <v>162</v>
      </c>
      <c r="I41" s="50" t="s">
        <v>57</v>
      </c>
      <c r="J41" s="39">
        <v>6.7939814814814816E-4</v>
      </c>
      <c r="K41" s="16">
        <f>IF(J41&gt;0,INDEX(PTS,MATCH(J41,_50_BRA_F,-1)),"")</f>
        <v>36</v>
      </c>
      <c r="L41" s="55"/>
      <c r="M41" s="50" t="s">
        <v>45</v>
      </c>
      <c r="N41" s="37">
        <v>7.8703703703703705E-4</v>
      </c>
      <c r="O41" s="16">
        <f>IF(N41&gt;0,INDEX(PTS,MATCH(N41,_50_DOS_F,-1)),"")</f>
        <v>29</v>
      </c>
      <c r="P41" s="55"/>
      <c r="Q41" s="51" t="s">
        <v>58</v>
      </c>
      <c r="R41" s="51" t="s">
        <v>251</v>
      </c>
      <c r="S41" s="51" t="s">
        <v>71</v>
      </c>
      <c r="T41" s="51" t="s">
        <v>72</v>
      </c>
    </row>
    <row r="42" spans="1:20" ht="15" x14ac:dyDescent="0.2">
      <c r="A42" s="50">
        <v>44</v>
      </c>
      <c r="B42" s="193" t="s">
        <v>103</v>
      </c>
      <c r="C42" s="57" t="s">
        <v>63</v>
      </c>
      <c r="D42" s="51" t="s">
        <v>40</v>
      </c>
      <c r="E42" s="51" t="s">
        <v>252</v>
      </c>
      <c r="F42" s="51" t="s">
        <v>253</v>
      </c>
      <c r="G42" s="51" t="s">
        <v>67</v>
      </c>
      <c r="H42" s="53" t="s">
        <v>254</v>
      </c>
      <c r="I42" s="50" t="s">
        <v>46</v>
      </c>
      <c r="J42" s="39">
        <v>5.4282407407407404E-4</v>
      </c>
      <c r="K42" s="16">
        <f>IF(J42&gt;0,INDEX(PTS,MATCH(J42,_50_NL_G,-1)),"")</f>
        <v>32</v>
      </c>
      <c r="L42" s="55"/>
      <c r="M42" s="50" t="s">
        <v>45</v>
      </c>
      <c r="N42" s="39">
        <v>7.6041666666666662E-4</v>
      </c>
      <c r="O42" s="16">
        <f>IF(N42&gt;0,INDEX(PTS,MATCH(N42,_50_DOS_G,-1)),"")</f>
        <v>22</v>
      </c>
      <c r="P42" s="55"/>
      <c r="Q42" s="51" t="s">
        <v>58</v>
      </c>
      <c r="R42" s="51" t="s">
        <v>255</v>
      </c>
      <c r="S42" s="51" t="s">
        <v>108</v>
      </c>
      <c r="T42" s="51" t="s">
        <v>109</v>
      </c>
    </row>
    <row r="43" spans="1:20" ht="15" x14ac:dyDescent="0.2">
      <c r="A43" s="50">
        <v>45</v>
      </c>
      <c r="B43" s="193" t="s">
        <v>90</v>
      </c>
      <c r="C43" s="57" t="s">
        <v>63</v>
      </c>
      <c r="D43" s="59"/>
      <c r="E43" s="51" t="s">
        <v>256</v>
      </c>
      <c r="F43" s="51" t="s">
        <v>257</v>
      </c>
      <c r="G43" s="51" t="s">
        <v>55</v>
      </c>
      <c r="H43" s="53" t="s">
        <v>258</v>
      </c>
      <c r="I43" s="50" t="s">
        <v>57</v>
      </c>
      <c r="J43" s="39">
        <v>9.7337962962962959E-4</v>
      </c>
      <c r="K43" s="16">
        <f>IF(J43&gt;0,INDEX(PTS,MATCH(J43,_50_BRA_F,-1)),"")</f>
        <v>22</v>
      </c>
      <c r="L43" s="55">
        <f>K43-5</f>
        <v>17</v>
      </c>
      <c r="M43" s="50" t="s">
        <v>46</v>
      </c>
      <c r="N43" s="39">
        <v>7.8356481481481495E-4</v>
      </c>
      <c r="O43" s="16">
        <f>IF(N43&gt;0,INDEX(PTS,MATCH(N43,_50_NL_F,-1)),"")</f>
        <v>24</v>
      </c>
      <c r="P43" s="55"/>
      <c r="Q43" s="51" t="s">
        <v>58</v>
      </c>
      <c r="R43" s="51" t="s">
        <v>259</v>
      </c>
      <c r="S43" s="51" t="s">
        <v>88</v>
      </c>
      <c r="T43" s="51" t="s">
        <v>89</v>
      </c>
    </row>
    <row r="44" spans="1:20" ht="15" x14ac:dyDescent="0.2">
      <c r="A44" s="50">
        <v>46</v>
      </c>
      <c r="B44" s="193" t="s">
        <v>51</v>
      </c>
      <c r="C44" s="56" t="s">
        <v>52</v>
      </c>
      <c r="D44" s="51" t="s">
        <v>40</v>
      </c>
      <c r="E44" s="51" t="s">
        <v>260</v>
      </c>
      <c r="F44" s="51" t="s">
        <v>261</v>
      </c>
      <c r="G44" s="51" t="s">
        <v>55</v>
      </c>
      <c r="H44" s="53" t="s">
        <v>262</v>
      </c>
      <c r="I44" s="50" t="s">
        <v>69</v>
      </c>
      <c r="J44" s="39">
        <v>5.2199074074074073E-4</v>
      </c>
      <c r="K44" s="16">
        <f>IF(J44&gt;0,INDEX(PTS,MATCH(J44,SAUV_F,-1)),"")</f>
        <v>17</v>
      </c>
      <c r="L44" s="55"/>
      <c r="M44" s="50" t="s">
        <v>45</v>
      </c>
      <c r="N44" s="37">
        <v>5.7986111111111118E-4</v>
      </c>
      <c r="O44" s="16">
        <f>IF(N44&gt;0,INDEX(PTS,MATCH(N44,_50_DOS_F,-1)),"")</f>
        <v>42</v>
      </c>
      <c r="P44" s="55"/>
      <c r="Q44" s="51" t="s">
        <v>58</v>
      </c>
      <c r="R44" s="51" t="s">
        <v>263</v>
      </c>
      <c r="S44" s="51" t="s">
        <v>60</v>
      </c>
      <c r="T44" s="51" t="s">
        <v>61</v>
      </c>
    </row>
    <row r="45" spans="1:20" ht="15" x14ac:dyDescent="0.2">
      <c r="A45" s="50">
        <v>47</v>
      </c>
      <c r="B45" s="193" t="s">
        <v>96</v>
      </c>
      <c r="C45" s="56" t="s">
        <v>52</v>
      </c>
      <c r="D45" s="51" t="s">
        <v>40</v>
      </c>
      <c r="E45" s="51" t="s">
        <v>264</v>
      </c>
      <c r="F45" s="51" t="s">
        <v>265</v>
      </c>
      <c r="G45" s="51" t="s">
        <v>55</v>
      </c>
      <c r="H45" s="53" t="s">
        <v>266</v>
      </c>
      <c r="I45" s="50" t="s">
        <v>46</v>
      </c>
      <c r="J45" s="39">
        <v>4.4212962962962961E-4</v>
      </c>
      <c r="K45" s="16">
        <f>IF(J45&gt;0,INDEX(PTS,MATCH(J45,_50_NL_F,-1)),"")</f>
        <v>48</v>
      </c>
      <c r="L45" s="55"/>
      <c r="M45" s="50" t="s">
        <v>94</v>
      </c>
      <c r="N45" s="39">
        <v>5.4861111111111104E-4</v>
      </c>
      <c r="O45" s="16">
        <f>IF(N45&gt;0,INDEX(PTS,MATCH(N45,_50_PAP_F,-1)),"")</f>
        <v>47</v>
      </c>
      <c r="P45" s="55"/>
      <c r="Q45" s="51" t="s">
        <v>58</v>
      </c>
      <c r="R45" s="51" t="s">
        <v>267</v>
      </c>
      <c r="S45" s="51" t="s">
        <v>101</v>
      </c>
      <c r="T45" s="51" t="s">
        <v>102</v>
      </c>
    </row>
    <row r="46" spans="1:20" ht="15" x14ac:dyDescent="0.2">
      <c r="A46" s="50">
        <v>48</v>
      </c>
      <c r="B46" s="193" t="s">
        <v>38</v>
      </c>
      <c r="C46" s="57" t="s">
        <v>63</v>
      </c>
      <c r="D46" s="51" t="s">
        <v>40</v>
      </c>
      <c r="E46" s="51" t="s">
        <v>268</v>
      </c>
      <c r="F46" s="51" t="s">
        <v>269</v>
      </c>
      <c r="G46" s="51" t="s">
        <v>43</v>
      </c>
      <c r="H46" s="53" t="s">
        <v>270</v>
      </c>
      <c r="I46" s="50" t="s">
        <v>57</v>
      </c>
      <c r="J46" s="39">
        <v>7.1990740740740739E-4</v>
      </c>
      <c r="K46" s="16">
        <f>IF(J46&gt;0,INDEX(PTS,MATCH(J46,_50_BRA_F,-1)),"")</f>
        <v>33</v>
      </c>
      <c r="L46" s="55"/>
      <c r="M46" s="50" t="s">
        <v>46</v>
      </c>
      <c r="N46" s="39">
        <v>6.6087962962962964E-4</v>
      </c>
      <c r="O46" s="16">
        <f>IF(N46&gt;0,INDEX(PTS,MATCH(N46,_50_NL_F,-1)),"")</f>
        <v>29</v>
      </c>
      <c r="P46" s="55"/>
      <c r="Q46" s="51" t="s">
        <v>58</v>
      </c>
      <c r="R46" s="51" t="s">
        <v>271</v>
      </c>
      <c r="S46" s="51" t="s">
        <v>49</v>
      </c>
      <c r="T46" s="51" t="s">
        <v>50</v>
      </c>
    </row>
    <row r="47" spans="1:20" ht="15" x14ac:dyDescent="0.2">
      <c r="A47" s="50">
        <v>49</v>
      </c>
      <c r="B47" s="193" t="s">
        <v>83</v>
      </c>
      <c r="C47" s="58" t="s">
        <v>73</v>
      </c>
      <c r="D47" s="59"/>
      <c r="E47" s="51" t="s">
        <v>272</v>
      </c>
      <c r="F47" s="51" t="s">
        <v>273</v>
      </c>
      <c r="G47" s="51" t="s">
        <v>67</v>
      </c>
      <c r="H47" s="53" t="s">
        <v>274</v>
      </c>
      <c r="I47" s="50" t="s">
        <v>57</v>
      </c>
      <c r="J47" s="39">
        <v>6.4583333333333322E-4</v>
      </c>
      <c r="K47" s="16">
        <f>IF(J47&gt;0,INDEX(PTS,MATCH(J47,_50_BRA_G,-1)),"")</f>
        <v>32</v>
      </c>
      <c r="L47" s="55"/>
      <c r="M47" s="50" t="s">
        <v>46</v>
      </c>
      <c r="N47" s="39">
        <v>4.4328703703703701E-4</v>
      </c>
      <c r="O47" s="16">
        <f>IF(N47&gt;0,INDEX(PTS,MATCH(N47,_50_NL_G,-1)),"")</f>
        <v>40</v>
      </c>
      <c r="P47" s="212" t="s">
        <v>1063</v>
      </c>
      <c r="Q47" s="51" t="s">
        <v>58</v>
      </c>
      <c r="R47" s="51" t="s">
        <v>275</v>
      </c>
      <c r="S47" s="51" t="s">
        <v>88</v>
      </c>
      <c r="T47" s="51" t="s">
        <v>89</v>
      </c>
    </row>
    <row r="48" spans="1:20" ht="15" x14ac:dyDescent="0.2">
      <c r="A48" s="50">
        <v>50</v>
      </c>
      <c r="B48" s="193" t="s">
        <v>51</v>
      </c>
      <c r="C48" s="56" t="s">
        <v>52</v>
      </c>
      <c r="D48" s="51" t="s">
        <v>40</v>
      </c>
      <c r="E48" s="51" t="s">
        <v>276</v>
      </c>
      <c r="F48" s="51" t="s">
        <v>277</v>
      </c>
      <c r="G48" s="51" t="s">
        <v>76</v>
      </c>
      <c r="H48" s="53" t="s">
        <v>278</v>
      </c>
      <c r="I48" s="50" t="s">
        <v>69</v>
      </c>
      <c r="J48" s="39">
        <v>4.7685185185185195E-4</v>
      </c>
      <c r="K48" s="16">
        <f>IF(J48&gt;0,INDEX(PTS,MATCH(J48,SAUV_G,-1)),"")</f>
        <v>17</v>
      </c>
      <c r="L48" s="55"/>
      <c r="M48" s="50" t="s">
        <v>46</v>
      </c>
      <c r="N48" s="39">
        <v>4.7453703703703704E-4</v>
      </c>
      <c r="O48" s="16">
        <f>IF(N48&gt;0,INDEX(PTS,MATCH(N48,_50_NL_G,-1)),"")</f>
        <v>38</v>
      </c>
      <c r="P48" s="55"/>
      <c r="Q48" s="51" t="s">
        <v>58</v>
      </c>
      <c r="R48" s="51" t="s">
        <v>279</v>
      </c>
      <c r="S48" s="51" t="s">
        <v>60</v>
      </c>
      <c r="T48" s="51" t="s">
        <v>61</v>
      </c>
    </row>
    <row r="49" spans="1:20" ht="15" x14ac:dyDescent="0.2">
      <c r="A49" s="50">
        <v>51</v>
      </c>
      <c r="B49" s="193" t="s">
        <v>244</v>
      </c>
      <c r="C49" s="58" t="s">
        <v>73</v>
      </c>
      <c r="D49" s="51" t="s">
        <v>40</v>
      </c>
      <c r="E49" s="51" t="s">
        <v>1054</v>
      </c>
      <c r="F49" s="51" t="s">
        <v>1055</v>
      </c>
      <c r="G49" s="51" t="s">
        <v>55</v>
      </c>
      <c r="H49" s="53" t="s">
        <v>280</v>
      </c>
      <c r="I49" s="50" t="s">
        <v>57</v>
      </c>
      <c r="J49" s="39">
        <v>6.7129629629629625E-4</v>
      </c>
      <c r="K49" s="16">
        <f>IF(J49&gt;0,INDEX(PTS,MATCH(J49,_50_BRA_F,-1)),"")</f>
        <v>37</v>
      </c>
      <c r="L49" s="55"/>
      <c r="M49" s="50" t="s">
        <v>46</v>
      </c>
      <c r="N49" s="39">
        <v>6.076388888888889E-4</v>
      </c>
      <c r="O49" s="16">
        <f>IF(N49&gt;0,INDEX(PTS,MATCH(N49,_50_NL_F,-1)),"")</f>
        <v>34</v>
      </c>
      <c r="P49" s="55"/>
      <c r="Q49" s="51" t="s">
        <v>58</v>
      </c>
      <c r="R49" s="51" t="s">
        <v>281</v>
      </c>
      <c r="S49" s="51" t="s">
        <v>147</v>
      </c>
      <c r="T49" s="51" t="s">
        <v>148</v>
      </c>
    </row>
    <row r="50" spans="1:20" ht="15" x14ac:dyDescent="0.2">
      <c r="A50" s="50">
        <v>52</v>
      </c>
      <c r="B50" s="204" t="s">
        <v>124</v>
      </c>
      <c r="C50" s="205" t="s">
        <v>63</v>
      </c>
      <c r="D50" s="206" t="s">
        <v>125</v>
      </c>
      <c r="E50" s="206" t="s">
        <v>282</v>
      </c>
      <c r="F50" s="206" t="s">
        <v>283</v>
      </c>
      <c r="G50" s="206" t="s">
        <v>67</v>
      </c>
      <c r="H50" s="207" t="s">
        <v>284</v>
      </c>
      <c r="I50" s="208" t="s">
        <v>45</v>
      </c>
      <c r="J50" s="209">
        <v>7.5578703703703702E-4</v>
      </c>
      <c r="K50" s="202">
        <v>23</v>
      </c>
      <c r="L50" s="210"/>
      <c r="M50" s="208" t="s">
        <v>46</v>
      </c>
      <c r="N50" s="211">
        <v>6.3425925925925922E-4</v>
      </c>
      <c r="O50" s="202">
        <v>24</v>
      </c>
      <c r="P50" s="210"/>
      <c r="Q50" s="206" t="s">
        <v>58</v>
      </c>
      <c r="R50" s="206" t="s">
        <v>285</v>
      </c>
      <c r="S50" s="206" t="s">
        <v>101</v>
      </c>
      <c r="T50" s="206" t="s">
        <v>102</v>
      </c>
    </row>
    <row r="51" spans="1:20" ht="15" x14ac:dyDescent="0.2">
      <c r="A51" s="50">
        <v>53</v>
      </c>
      <c r="B51" s="193" t="s">
        <v>96</v>
      </c>
      <c r="C51" s="57" t="s">
        <v>63</v>
      </c>
      <c r="D51" s="51" t="s">
        <v>40</v>
      </c>
      <c r="E51" s="51" t="s">
        <v>286</v>
      </c>
      <c r="F51" s="51" t="s">
        <v>287</v>
      </c>
      <c r="G51" s="51" t="s">
        <v>43</v>
      </c>
      <c r="H51" s="53" t="s">
        <v>288</v>
      </c>
      <c r="I51" s="50" t="s">
        <v>46</v>
      </c>
      <c r="J51" s="39">
        <v>5.7291666666666667E-4</v>
      </c>
      <c r="K51" s="16">
        <f>IF(J51&gt;0,INDEX(PTS,MATCH(J51,_50_NL_F,-1)),"")</f>
        <v>37</v>
      </c>
      <c r="L51" s="55"/>
      <c r="M51" s="50" t="s">
        <v>57</v>
      </c>
      <c r="N51" s="39">
        <v>6.7592592592592585E-4</v>
      </c>
      <c r="O51" s="16">
        <f>IF(N51&gt;0,INDEX(PTS,MATCH(N51,_50_BRA_F,-1)),"")</f>
        <v>36</v>
      </c>
      <c r="P51" s="55"/>
      <c r="Q51" s="51" t="s">
        <v>58</v>
      </c>
      <c r="R51" s="51" t="s">
        <v>289</v>
      </c>
      <c r="S51" s="51" t="s">
        <v>101</v>
      </c>
      <c r="T51" s="51" t="s">
        <v>102</v>
      </c>
    </row>
    <row r="52" spans="1:20" ht="15" x14ac:dyDescent="0.2">
      <c r="A52" s="50">
        <v>54</v>
      </c>
      <c r="B52" s="193" t="s">
        <v>96</v>
      </c>
      <c r="C52" s="56" t="s">
        <v>52</v>
      </c>
      <c r="D52" s="51" t="s">
        <v>40</v>
      </c>
      <c r="E52" s="51" t="s">
        <v>290</v>
      </c>
      <c r="F52" s="51" t="s">
        <v>237</v>
      </c>
      <c r="G52" s="51" t="s">
        <v>76</v>
      </c>
      <c r="H52" s="53" t="s">
        <v>291</v>
      </c>
      <c r="I52" s="50" t="s">
        <v>69</v>
      </c>
      <c r="J52" s="39">
        <v>3.0671296296296295E-4</v>
      </c>
      <c r="K52" s="16">
        <f>IF(J52&gt;0,INDEX(PTS,MATCH(J52,SAUV_G,-1)),"")</f>
        <v>54</v>
      </c>
      <c r="L52" s="55"/>
      <c r="M52" s="50" t="s">
        <v>94</v>
      </c>
      <c r="N52" s="39">
        <v>3.3449074074074072E-4</v>
      </c>
      <c r="O52" s="16">
        <f>IF(N52&gt;0,INDEX(PTS,MATCH(N52,_50_PAP_G,-1)),"")</f>
        <v>60</v>
      </c>
      <c r="P52" s="55"/>
      <c r="Q52" s="51" t="s">
        <v>58</v>
      </c>
      <c r="R52" s="51" t="s">
        <v>292</v>
      </c>
      <c r="S52" s="51" t="s">
        <v>101</v>
      </c>
      <c r="T52" s="51" t="s">
        <v>102</v>
      </c>
    </row>
    <row r="53" spans="1:20" ht="15" x14ac:dyDescent="0.2">
      <c r="A53" s="50">
        <v>55</v>
      </c>
      <c r="B53" s="193" t="s">
        <v>38</v>
      </c>
      <c r="C53" s="58" t="s">
        <v>73</v>
      </c>
      <c r="D53" s="51" t="s">
        <v>40</v>
      </c>
      <c r="E53" s="51" t="s">
        <v>293</v>
      </c>
      <c r="F53" s="51" t="s">
        <v>294</v>
      </c>
      <c r="G53" s="51" t="s">
        <v>55</v>
      </c>
      <c r="H53" s="53" t="s">
        <v>295</v>
      </c>
      <c r="I53" s="50" t="s">
        <v>46</v>
      </c>
      <c r="J53" s="39">
        <v>4.8148148148148155E-4</v>
      </c>
      <c r="K53" s="16">
        <f>IF(J53&gt;0,INDEX(PTS,MATCH(J53,_50_NL_F,-1)),"")</f>
        <v>45</v>
      </c>
      <c r="L53" s="55"/>
      <c r="M53" s="50" t="s">
        <v>45</v>
      </c>
      <c r="N53" s="37">
        <v>5.6828703703703707E-4</v>
      </c>
      <c r="O53" s="16">
        <f>IF(N53&gt;0,INDEX(PTS,MATCH(N53,_50_DOS_F,-1)),"")</f>
        <v>43</v>
      </c>
      <c r="P53" s="55"/>
      <c r="Q53" s="51" t="s">
        <v>58</v>
      </c>
      <c r="R53" s="51" t="s">
        <v>296</v>
      </c>
      <c r="S53" s="51" t="s">
        <v>49</v>
      </c>
      <c r="T53" s="51" t="s">
        <v>50</v>
      </c>
    </row>
    <row r="54" spans="1:20" ht="15" x14ac:dyDescent="0.2">
      <c r="A54" s="50">
        <v>56</v>
      </c>
      <c r="B54" s="193" t="s">
        <v>103</v>
      </c>
      <c r="C54" s="52" t="s">
        <v>39</v>
      </c>
      <c r="D54" s="51" t="s">
        <v>40</v>
      </c>
      <c r="E54" s="51" t="s">
        <v>297</v>
      </c>
      <c r="F54" s="51" t="s">
        <v>287</v>
      </c>
      <c r="G54" s="51" t="s">
        <v>43</v>
      </c>
      <c r="H54" s="53" t="s">
        <v>298</v>
      </c>
      <c r="I54" s="50" t="s">
        <v>69</v>
      </c>
      <c r="J54" s="39">
        <v>4.9305555555555561E-4</v>
      </c>
      <c r="K54" s="16">
        <f>IF(J54&gt;0,INDEX(PTS,MATCH(J54,SAUV_F,-1)),"")</f>
        <v>21</v>
      </c>
      <c r="L54" s="55"/>
      <c r="M54" s="50" t="s">
        <v>57</v>
      </c>
      <c r="N54" s="39">
        <v>5.9143518518518518E-4</v>
      </c>
      <c r="O54" s="16">
        <f>IF(N54&gt;0,INDEX(PTS,MATCH(N54,_50_BRA_F,-1)),"")</f>
        <v>43</v>
      </c>
      <c r="P54" s="55"/>
      <c r="Q54" s="51" t="s">
        <v>58</v>
      </c>
      <c r="R54" s="51" t="s">
        <v>299</v>
      </c>
      <c r="S54" s="51" t="s">
        <v>108</v>
      </c>
      <c r="T54" s="51" t="s">
        <v>109</v>
      </c>
    </row>
    <row r="55" spans="1:20" ht="15" x14ac:dyDescent="0.2">
      <c r="A55" s="50">
        <v>57</v>
      </c>
      <c r="B55" s="193" t="s">
        <v>244</v>
      </c>
      <c r="C55" s="58" t="s">
        <v>73</v>
      </c>
      <c r="D55" s="51" t="s">
        <v>40</v>
      </c>
      <c r="E55" s="51" t="s">
        <v>300</v>
      </c>
      <c r="F55" s="51" t="s">
        <v>301</v>
      </c>
      <c r="G55" s="51" t="s">
        <v>76</v>
      </c>
      <c r="H55" s="53" t="s">
        <v>302</v>
      </c>
      <c r="I55" s="50" t="s">
        <v>46</v>
      </c>
      <c r="J55" s="39">
        <v>4.6990740740740738E-4</v>
      </c>
      <c r="K55" s="16">
        <f>IF(J55&gt;0,INDEX(PTS,MATCH(J55,_50_NL_G,-1)),"")</f>
        <v>38</v>
      </c>
      <c r="L55" s="55"/>
      <c r="M55" s="50" t="s">
        <v>57</v>
      </c>
      <c r="N55" s="39">
        <v>6.2731481481481481E-4</v>
      </c>
      <c r="O55" s="16">
        <f>IF(N55&gt;0,INDEX(PTS,MATCH(N55,_50_BRA_G,-1)),"")</f>
        <v>33</v>
      </c>
      <c r="P55" s="55"/>
      <c r="Q55" s="51" t="s">
        <v>58</v>
      </c>
      <c r="R55" s="51" t="s">
        <v>303</v>
      </c>
      <c r="S55" s="51" t="s">
        <v>147</v>
      </c>
      <c r="T55" s="51" t="s">
        <v>148</v>
      </c>
    </row>
    <row r="56" spans="1:20" ht="15" x14ac:dyDescent="0.2">
      <c r="A56" s="50">
        <v>58</v>
      </c>
      <c r="B56" s="193" t="s">
        <v>51</v>
      </c>
      <c r="C56" s="52" t="s">
        <v>39</v>
      </c>
      <c r="D56" s="51" t="s">
        <v>40</v>
      </c>
      <c r="E56" s="51" t="s">
        <v>304</v>
      </c>
      <c r="F56" s="51" t="s">
        <v>305</v>
      </c>
      <c r="G56" s="51" t="s">
        <v>43</v>
      </c>
      <c r="H56" s="53" t="s">
        <v>306</v>
      </c>
      <c r="I56" s="50" t="s">
        <v>46</v>
      </c>
      <c r="J56" s="39">
        <v>4.5254629629629632E-4</v>
      </c>
      <c r="K56" s="16">
        <f>IF(J56&gt;0,INDEX(PTS,MATCH(J56,_50_NL_F,-1)),"")</f>
        <v>47</v>
      </c>
      <c r="L56" s="55"/>
      <c r="M56" s="50" t="s">
        <v>57</v>
      </c>
      <c r="N56" s="39">
        <v>5.4861111111111104E-4</v>
      </c>
      <c r="O56" s="16">
        <f>IF(N56&gt;0,INDEX(PTS,MATCH(N56,_50_BRA_F,-1)),"")</f>
        <v>47</v>
      </c>
      <c r="P56" s="55"/>
      <c r="Q56" s="51" t="s">
        <v>58</v>
      </c>
      <c r="R56" s="51" t="s">
        <v>307</v>
      </c>
      <c r="S56" s="51" t="s">
        <v>60</v>
      </c>
      <c r="T56" s="51" t="s">
        <v>61</v>
      </c>
    </row>
    <row r="57" spans="1:20" ht="15" x14ac:dyDescent="0.2">
      <c r="A57" s="50">
        <v>59</v>
      </c>
      <c r="B57" s="193" t="s">
        <v>51</v>
      </c>
      <c r="C57" s="52" t="s">
        <v>39</v>
      </c>
      <c r="D57" s="51" t="s">
        <v>40</v>
      </c>
      <c r="E57" s="51" t="s">
        <v>304</v>
      </c>
      <c r="F57" s="51" t="s">
        <v>308</v>
      </c>
      <c r="G57" s="51" t="s">
        <v>43</v>
      </c>
      <c r="H57" s="53" t="s">
        <v>309</v>
      </c>
      <c r="I57" s="50" t="s">
        <v>57</v>
      </c>
      <c r="J57" s="39">
        <v>6.4467592592592593E-4</v>
      </c>
      <c r="K57" s="16">
        <f>IF(J57&gt;0,INDEX(PTS,MATCH(J57,_50_BRA_F,-1)),"")</f>
        <v>39</v>
      </c>
      <c r="L57" s="55">
        <f>K57-5</f>
        <v>34</v>
      </c>
      <c r="M57" s="50" t="s">
        <v>45</v>
      </c>
      <c r="N57" s="37">
        <v>5.2199074074074073E-4</v>
      </c>
      <c r="O57" s="16">
        <f>IF(N57&gt;0,INDEX(PTS,MATCH(N57,_50_DOS_F,-1)),"")</f>
        <v>47</v>
      </c>
      <c r="P57" s="55"/>
      <c r="Q57" s="51" t="s">
        <v>58</v>
      </c>
      <c r="R57" s="51" t="s">
        <v>310</v>
      </c>
      <c r="S57" s="51" t="s">
        <v>60</v>
      </c>
      <c r="T57" s="51" t="s">
        <v>61</v>
      </c>
    </row>
    <row r="58" spans="1:20" ht="15" x14ac:dyDescent="0.2">
      <c r="A58" s="50">
        <v>60</v>
      </c>
      <c r="B58" s="193" t="s">
        <v>51</v>
      </c>
      <c r="C58" s="56" t="s">
        <v>52</v>
      </c>
      <c r="D58" s="51" t="s">
        <v>40</v>
      </c>
      <c r="E58" s="51" t="s">
        <v>311</v>
      </c>
      <c r="F58" s="51" t="s">
        <v>150</v>
      </c>
      <c r="G58" s="51" t="s">
        <v>76</v>
      </c>
      <c r="H58" s="53" t="s">
        <v>230</v>
      </c>
      <c r="I58" s="50" t="s">
        <v>46</v>
      </c>
      <c r="J58" s="39">
        <v>4.1087962962962958E-4</v>
      </c>
      <c r="K58" s="16">
        <f>IF(J58&gt;0,INDEX(PTS,MATCH(J58,_50_NL_G,-1)),"")</f>
        <v>43</v>
      </c>
      <c r="L58" s="55"/>
      <c r="M58" s="50" t="s">
        <v>45</v>
      </c>
      <c r="N58" s="39">
        <v>5.5324074074074075E-4</v>
      </c>
      <c r="O58" s="16">
        <f>IF(N58&gt;0,INDEX(PTS,MATCH(N58,_50_DOS_G,-1)),"")</f>
        <v>39</v>
      </c>
      <c r="P58" s="55"/>
      <c r="Q58" s="51" t="s">
        <v>58</v>
      </c>
      <c r="R58" s="51" t="s">
        <v>312</v>
      </c>
      <c r="S58" s="51" t="s">
        <v>60</v>
      </c>
      <c r="T58" s="51" t="s">
        <v>61</v>
      </c>
    </row>
    <row r="59" spans="1:20" ht="15" x14ac:dyDescent="0.2">
      <c r="A59" s="50">
        <v>61</v>
      </c>
      <c r="B59" s="193" t="s">
        <v>189</v>
      </c>
      <c r="C59" s="57" t="s">
        <v>63</v>
      </c>
      <c r="D59" s="51" t="s">
        <v>40</v>
      </c>
      <c r="E59" s="51" t="s">
        <v>313</v>
      </c>
      <c r="F59" s="51" t="s">
        <v>314</v>
      </c>
      <c r="G59" s="51" t="s">
        <v>67</v>
      </c>
      <c r="H59" s="53" t="s">
        <v>315</v>
      </c>
      <c r="I59" s="50" t="s">
        <v>69</v>
      </c>
      <c r="J59" s="39">
        <v>5.1620370370370372E-4</v>
      </c>
      <c r="K59" s="16">
        <f>IF(J59&gt;0,INDEX(PTS,MATCH(J59,SAUV_G,-1)),"")</f>
        <v>13</v>
      </c>
      <c r="L59" s="55"/>
      <c r="M59" s="50" t="s">
        <v>45</v>
      </c>
      <c r="N59" s="39">
        <v>6.7245370370370375E-4</v>
      </c>
      <c r="O59" s="16">
        <f>IF(N59&gt;0,INDEX(PTS,MATCH(N59,_50_DOS_G,-1)),"")</f>
        <v>28</v>
      </c>
      <c r="P59" s="55"/>
      <c r="Q59" s="51" t="s">
        <v>58</v>
      </c>
      <c r="R59" s="51" t="s">
        <v>316</v>
      </c>
      <c r="S59" s="51" t="s">
        <v>194</v>
      </c>
      <c r="T59" s="51" t="s">
        <v>195</v>
      </c>
    </row>
    <row r="60" spans="1:20" ht="15" x14ac:dyDescent="0.2">
      <c r="A60" s="50">
        <v>62</v>
      </c>
      <c r="B60" s="193" t="s">
        <v>124</v>
      </c>
      <c r="C60" s="56" t="s">
        <v>52</v>
      </c>
      <c r="D60" s="51" t="s">
        <v>125</v>
      </c>
      <c r="E60" s="51" t="s">
        <v>317</v>
      </c>
      <c r="F60" s="51" t="s">
        <v>161</v>
      </c>
      <c r="G60" s="51" t="s">
        <v>76</v>
      </c>
      <c r="H60" s="53" t="s">
        <v>318</v>
      </c>
      <c r="I60" s="50" t="s">
        <v>46</v>
      </c>
      <c r="J60" s="39">
        <v>4.7685185185185195E-4</v>
      </c>
      <c r="K60" s="16">
        <f>IF(J60&gt;0,INDEX(PTS,MATCH(J60,_50_NL_G,-1)),"")</f>
        <v>37</v>
      </c>
      <c r="L60" s="55"/>
      <c r="M60" s="50" t="s">
        <v>57</v>
      </c>
      <c r="N60" s="39">
        <v>5.6944444444444447E-4</v>
      </c>
      <c r="O60" s="16">
        <f>IF(N60&gt;0,INDEX(PTS,MATCH(N60,_50_BRA_G,-1)),"")</f>
        <v>38</v>
      </c>
      <c r="P60" s="55">
        <v>33</v>
      </c>
      <c r="Q60" s="51" t="s">
        <v>58</v>
      </c>
      <c r="R60" s="51" t="s">
        <v>319</v>
      </c>
      <c r="S60" s="51" t="s">
        <v>101</v>
      </c>
      <c r="T60" s="51" t="s">
        <v>102</v>
      </c>
    </row>
    <row r="61" spans="1:20" ht="15" x14ac:dyDescent="0.2">
      <c r="A61" s="50">
        <v>63</v>
      </c>
      <c r="B61" s="193" t="s">
        <v>114</v>
      </c>
      <c r="C61" s="57" t="s">
        <v>63</v>
      </c>
      <c r="D61" s="51" t="s">
        <v>115</v>
      </c>
      <c r="E61" s="51" t="s">
        <v>320</v>
      </c>
      <c r="F61" s="51" t="s">
        <v>321</v>
      </c>
      <c r="G61" s="51" t="s">
        <v>43</v>
      </c>
      <c r="H61" s="53" t="s">
        <v>322</v>
      </c>
      <c r="I61" s="213" t="s">
        <v>46</v>
      </c>
      <c r="J61" s="39">
        <v>4.965277777777777E-4</v>
      </c>
      <c r="K61" s="16">
        <f>IF(J61&gt;0,INDEX(PTS,MATCH(J61,_50_NL_F,-1)),"")</f>
        <v>44</v>
      </c>
      <c r="L61" s="55"/>
      <c r="M61" s="50" t="s">
        <v>45</v>
      </c>
      <c r="N61" s="37">
        <v>7.210648148148149E-4</v>
      </c>
      <c r="O61" s="16">
        <v>32</v>
      </c>
      <c r="P61" s="55"/>
      <c r="Q61" s="51" t="s">
        <v>58</v>
      </c>
      <c r="R61" s="51" t="s">
        <v>323</v>
      </c>
      <c r="S61" s="51" t="s">
        <v>71</v>
      </c>
      <c r="T61" s="51" t="s">
        <v>72</v>
      </c>
    </row>
    <row r="62" spans="1:20" ht="15" x14ac:dyDescent="0.2">
      <c r="A62" s="50">
        <v>64</v>
      </c>
      <c r="B62" s="193" t="s">
        <v>103</v>
      </c>
      <c r="C62" s="52" t="s">
        <v>39</v>
      </c>
      <c r="D62" s="51" t="s">
        <v>40</v>
      </c>
      <c r="E62" s="51" t="s">
        <v>324</v>
      </c>
      <c r="F62" s="51" t="s">
        <v>325</v>
      </c>
      <c r="G62" s="51" t="s">
        <v>43</v>
      </c>
      <c r="H62" s="53" t="s">
        <v>326</v>
      </c>
      <c r="I62" s="50" t="s">
        <v>46</v>
      </c>
      <c r="J62" s="39">
        <v>4.0856481481481478E-4</v>
      </c>
      <c r="K62" s="16">
        <f>IF(J62&gt;0,INDEX(PTS,MATCH(J62,_50_NL_F,-1)),"")</f>
        <v>51</v>
      </c>
      <c r="L62" s="55"/>
      <c r="M62" s="50" t="s">
        <v>45</v>
      </c>
      <c r="N62" s="37">
        <v>5.1967592592592593E-4</v>
      </c>
      <c r="O62" s="16">
        <f>IF(N62&gt;0,INDEX(PTS,MATCH(N62,_50_DOS_F,-1)),"")</f>
        <v>48</v>
      </c>
      <c r="P62" s="55"/>
      <c r="Q62" s="51" t="s">
        <v>58</v>
      </c>
      <c r="R62" s="51" t="s">
        <v>327</v>
      </c>
      <c r="S62" s="51" t="s">
        <v>108</v>
      </c>
      <c r="T62" s="51" t="s">
        <v>109</v>
      </c>
    </row>
    <row r="63" spans="1:20" ht="15" x14ac:dyDescent="0.2">
      <c r="A63" s="50">
        <v>65</v>
      </c>
      <c r="B63" s="193" t="s">
        <v>103</v>
      </c>
      <c r="C63" s="58" t="s">
        <v>73</v>
      </c>
      <c r="D63" s="51" t="s">
        <v>40</v>
      </c>
      <c r="E63" s="51" t="s">
        <v>328</v>
      </c>
      <c r="F63" s="51" t="s">
        <v>250</v>
      </c>
      <c r="G63" s="51" t="s">
        <v>55</v>
      </c>
      <c r="H63" s="53" t="s">
        <v>329</v>
      </c>
      <c r="I63" s="50" t="s">
        <v>57</v>
      </c>
      <c r="J63" s="39">
        <v>6.4699074074074073E-4</v>
      </c>
      <c r="K63" s="16">
        <f>IF(J63&gt;0,INDEX(PTS,MATCH(J63,_50_BRA_F,-1)),"")</f>
        <v>39</v>
      </c>
      <c r="L63" s="55"/>
      <c r="M63" s="50" t="s">
        <v>46</v>
      </c>
      <c r="N63" s="39">
        <v>4.6180555555555553E-4</v>
      </c>
      <c r="O63" s="16">
        <f>IF(N63&gt;0,INDEX(PTS,MATCH(N63,_50_NL_F,-1)),"")</f>
        <v>47</v>
      </c>
      <c r="P63" s="55"/>
      <c r="Q63" s="51" t="s">
        <v>58</v>
      </c>
      <c r="R63" s="51" t="s">
        <v>330</v>
      </c>
      <c r="S63" s="51" t="s">
        <v>108</v>
      </c>
      <c r="T63" s="51" t="s">
        <v>109</v>
      </c>
    </row>
    <row r="64" spans="1:20" ht="15" x14ac:dyDescent="0.2">
      <c r="A64" s="50">
        <v>66</v>
      </c>
      <c r="B64" s="193" t="s">
        <v>90</v>
      </c>
      <c r="C64" s="57" t="s">
        <v>63</v>
      </c>
      <c r="D64" s="59"/>
      <c r="E64" s="51" t="s">
        <v>331</v>
      </c>
      <c r="F64" s="51" t="s">
        <v>332</v>
      </c>
      <c r="G64" s="51" t="s">
        <v>43</v>
      </c>
      <c r="H64" s="53" t="s">
        <v>333</v>
      </c>
      <c r="I64" s="50" t="s">
        <v>69</v>
      </c>
      <c r="J64" s="39">
        <v>5.6365740740740747E-4</v>
      </c>
      <c r="K64" s="16">
        <f>IF(J64&gt;0,INDEX(PTS,MATCH(J64,SAUV_F,-1)),"")</f>
        <v>14</v>
      </c>
      <c r="L64" s="55"/>
      <c r="M64" s="50" t="s">
        <v>57</v>
      </c>
      <c r="N64" s="39">
        <v>7.245370370370371E-4</v>
      </c>
      <c r="O64" s="16">
        <f>IF(N64&gt;0,INDEX(PTS,MATCH(N64,_50_BRA_F,-1)),"")</f>
        <v>33</v>
      </c>
      <c r="P64" s="55">
        <f>O64-5</f>
        <v>28</v>
      </c>
      <c r="Q64" s="51" t="s">
        <v>58</v>
      </c>
      <c r="R64" s="51" t="s">
        <v>334</v>
      </c>
      <c r="S64" s="51" t="s">
        <v>88</v>
      </c>
      <c r="T64" s="51" t="s">
        <v>89</v>
      </c>
    </row>
    <row r="65" spans="1:20" ht="15" x14ac:dyDescent="0.2">
      <c r="A65" s="50">
        <v>67</v>
      </c>
      <c r="B65" s="193" t="s">
        <v>38</v>
      </c>
      <c r="C65" s="58" t="s">
        <v>73</v>
      </c>
      <c r="D65" s="51" t="s">
        <v>40</v>
      </c>
      <c r="E65" s="51" t="s">
        <v>331</v>
      </c>
      <c r="F65" s="51" t="s">
        <v>335</v>
      </c>
      <c r="G65" s="51" t="s">
        <v>55</v>
      </c>
      <c r="H65" s="53" t="s">
        <v>336</v>
      </c>
      <c r="I65" s="50" t="s">
        <v>57</v>
      </c>
      <c r="J65" s="39">
        <v>6.2847222222222221E-4</v>
      </c>
      <c r="K65" s="16">
        <f>IF(J65&gt;0,INDEX(PTS,MATCH(J65,_50_BRA_F,-1)),"")</f>
        <v>40</v>
      </c>
      <c r="L65" s="55"/>
      <c r="M65" s="50" t="s">
        <v>46</v>
      </c>
      <c r="N65" s="39">
        <v>5.4166666666666664E-4</v>
      </c>
      <c r="O65" s="16">
        <f>IF(N65&gt;0,INDEX(PTS,MATCH(N65,_50_NL_F,-1)),"")</f>
        <v>40</v>
      </c>
      <c r="P65" s="55"/>
      <c r="Q65" s="51" t="s">
        <v>58</v>
      </c>
      <c r="R65" s="51" t="s">
        <v>337</v>
      </c>
      <c r="S65" s="51" t="s">
        <v>49</v>
      </c>
      <c r="T65" s="51" t="s">
        <v>50</v>
      </c>
    </row>
    <row r="66" spans="1:20" ht="15" x14ac:dyDescent="0.2">
      <c r="A66" s="50">
        <v>68</v>
      </c>
      <c r="B66" s="193" t="s">
        <v>244</v>
      </c>
      <c r="C66" s="58" t="s">
        <v>73</v>
      </c>
      <c r="D66" s="51" t="s">
        <v>40</v>
      </c>
      <c r="E66" s="51" t="s">
        <v>338</v>
      </c>
      <c r="F66" s="51" t="s">
        <v>273</v>
      </c>
      <c r="G66" s="51" t="s">
        <v>76</v>
      </c>
      <c r="H66" s="53" t="s">
        <v>339</v>
      </c>
      <c r="I66" s="50" t="s">
        <v>69</v>
      </c>
      <c r="J66" s="39">
        <v>3.3912037037037032E-4</v>
      </c>
      <c r="K66" s="16">
        <f>IF(J66&gt;0,INDEX(PTS,MATCH(J66,SAUV_G,-1)),"")</f>
        <v>46</v>
      </c>
      <c r="L66" s="55"/>
      <c r="M66" s="50" t="s">
        <v>57</v>
      </c>
      <c r="N66" s="39">
        <v>5.0694444444444441E-4</v>
      </c>
      <c r="O66" s="16">
        <f>IF(N66&gt;0,INDEX(PTS,MATCH(N66,_50_BRA_G,-1)),"")</f>
        <v>44</v>
      </c>
      <c r="P66" s="55"/>
      <c r="Q66" s="51" t="s">
        <v>58</v>
      </c>
      <c r="R66" s="51" t="s">
        <v>340</v>
      </c>
      <c r="S66" s="51" t="s">
        <v>147</v>
      </c>
      <c r="T66" s="51" t="s">
        <v>148</v>
      </c>
    </row>
    <row r="67" spans="1:20" ht="15" x14ac:dyDescent="0.2">
      <c r="A67" s="50">
        <v>69</v>
      </c>
      <c r="B67" s="193" t="s">
        <v>38</v>
      </c>
      <c r="C67" s="57" t="s">
        <v>63</v>
      </c>
      <c r="D67" s="51" t="s">
        <v>40</v>
      </c>
      <c r="E67" s="51" t="s">
        <v>341</v>
      </c>
      <c r="F67" s="51" t="s">
        <v>342</v>
      </c>
      <c r="G67" s="51" t="s">
        <v>43</v>
      </c>
      <c r="H67" s="53" t="s">
        <v>343</v>
      </c>
      <c r="I67" s="50" t="s">
        <v>69</v>
      </c>
      <c r="J67" s="39">
        <v>5.1620370370370372E-4</v>
      </c>
      <c r="K67" s="16">
        <f>IF(J67&gt;0,INDEX(PTS,MATCH(J67,SAUV_F,-1)),"")</f>
        <v>18</v>
      </c>
      <c r="L67" s="55"/>
      <c r="M67" s="50" t="s">
        <v>46</v>
      </c>
      <c r="N67" s="39">
        <v>6.2847222222222221E-4</v>
      </c>
      <c r="O67" s="16">
        <f>IF(N67&gt;0,INDEX(PTS,MATCH(N67,_50_NL_F,-1)),"")</f>
        <v>32</v>
      </c>
      <c r="P67" s="55"/>
      <c r="Q67" s="51" t="s">
        <v>58</v>
      </c>
      <c r="R67" s="51" t="s">
        <v>344</v>
      </c>
      <c r="S67" s="51" t="s">
        <v>49</v>
      </c>
      <c r="T67" s="51" t="s">
        <v>50</v>
      </c>
    </row>
    <row r="68" spans="1:20" ht="15" x14ac:dyDescent="0.2">
      <c r="A68" s="50">
        <v>70</v>
      </c>
      <c r="B68" s="193" t="s">
        <v>103</v>
      </c>
      <c r="C68" s="58" t="s">
        <v>73</v>
      </c>
      <c r="D68" s="51" t="s">
        <v>40</v>
      </c>
      <c r="E68" s="51" t="s">
        <v>345</v>
      </c>
      <c r="F68" s="51" t="s">
        <v>1045</v>
      </c>
      <c r="G68" s="51" t="s">
        <v>76</v>
      </c>
      <c r="H68" s="53" t="s">
        <v>346</v>
      </c>
      <c r="I68" s="50" t="s">
        <v>94</v>
      </c>
      <c r="J68" s="39">
        <v>4.884259259259259E-4</v>
      </c>
      <c r="K68" s="16">
        <f>IF(J68&gt;0,INDEX(PTS,MATCH(J68,_50_PAP_G,-1)),"")</f>
        <v>46</v>
      </c>
      <c r="L68" s="55"/>
      <c r="M68" s="50" t="s">
        <v>46</v>
      </c>
      <c r="N68" s="39">
        <v>4.259259259259259E-4</v>
      </c>
      <c r="O68" s="16">
        <f>IF(N68&gt;0,INDEX(PTS,MATCH(N68,_50_NL_G,-1)),"")</f>
        <v>42</v>
      </c>
      <c r="P68" s="55"/>
      <c r="Q68" s="51" t="s">
        <v>58</v>
      </c>
      <c r="R68" s="51" t="s">
        <v>347</v>
      </c>
      <c r="S68" s="51" t="s">
        <v>108</v>
      </c>
      <c r="T68" s="51" t="s">
        <v>109</v>
      </c>
    </row>
    <row r="69" spans="1:20" ht="15" x14ac:dyDescent="0.2">
      <c r="A69" s="50">
        <v>71</v>
      </c>
      <c r="B69" s="193" t="s">
        <v>103</v>
      </c>
      <c r="C69" s="52" t="s">
        <v>39</v>
      </c>
      <c r="D69" s="51" t="s">
        <v>40</v>
      </c>
      <c r="E69" s="51" t="s">
        <v>345</v>
      </c>
      <c r="F69" s="51" t="s">
        <v>1047</v>
      </c>
      <c r="G69" s="51" t="s">
        <v>76</v>
      </c>
      <c r="H69" s="53" t="s">
        <v>348</v>
      </c>
      <c r="I69" s="50" t="s">
        <v>94</v>
      </c>
      <c r="J69" s="39">
        <v>5.2199074074074073E-4</v>
      </c>
      <c r="K69" s="16">
        <f>IF(J69&gt;0,INDEX(PTS,MATCH(J69,_50_PAP_G,-1)),"")</f>
        <v>42</v>
      </c>
      <c r="L69" s="55">
        <f>K69-5</f>
        <v>37</v>
      </c>
      <c r="M69" s="50" t="s">
        <v>46</v>
      </c>
      <c r="N69" s="39">
        <v>4.1435185185185178E-4</v>
      </c>
      <c r="O69" s="16">
        <f>IF(N69&gt;0,INDEX(PTS,MATCH(N69,_50_NL_G,-1)),"")</f>
        <v>43</v>
      </c>
      <c r="P69" s="55"/>
      <c r="Q69" s="51" t="s">
        <v>58</v>
      </c>
      <c r="R69" s="51" t="s">
        <v>349</v>
      </c>
      <c r="S69" s="51" t="s">
        <v>108</v>
      </c>
      <c r="T69" s="51" t="s">
        <v>109</v>
      </c>
    </row>
    <row r="70" spans="1:20" ht="15" x14ac:dyDescent="0.2">
      <c r="A70" s="50">
        <v>72</v>
      </c>
      <c r="B70" s="193" t="s">
        <v>38</v>
      </c>
      <c r="C70" s="52" t="s">
        <v>39</v>
      </c>
      <c r="D70" s="51" t="s">
        <v>40</v>
      </c>
      <c r="E70" s="51" t="s">
        <v>350</v>
      </c>
      <c r="F70" s="51" t="s">
        <v>222</v>
      </c>
      <c r="G70" s="51" t="s">
        <v>43</v>
      </c>
      <c r="H70" s="53" t="s">
        <v>351</v>
      </c>
      <c r="I70" s="50" t="s">
        <v>94</v>
      </c>
      <c r="J70" s="39">
        <v>5.9953703703703699E-4</v>
      </c>
      <c r="K70" s="16">
        <f>IF(J70&gt;0,INDEX(PTS,MATCH(J70,_50_PAP_F,-1)),"")</f>
        <v>43</v>
      </c>
      <c r="L70" s="55"/>
      <c r="M70" s="50" t="s">
        <v>57</v>
      </c>
      <c r="N70" s="39">
        <v>5.7407407407407407E-4</v>
      </c>
      <c r="O70" s="16">
        <f>IF(N70&gt;0,INDEX(PTS,MATCH(N70,_50_BRA_F,-1)),"")</f>
        <v>45</v>
      </c>
      <c r="P70" s="55"/>
      <c r="Q70" s="51" t="s">
        <v>47</v>
      </c>
      <c r="R70" s="51" t="s">
        <v>352</v>
      </c>
      <c r="S70" s="51" t="s">
        <v>49</v>
      </c>
      <c r="T70" s="51" t="s">
        <v>50</v>
      </c>
    </row>
    <row r="71" spans="1:20" ht="15" x14ac:dyDescent="0.2">
      <c r="A71" s="50">
        <v>73</v>
      </c>
      <c r="B71" s="193" t="s">
        <v>172</v>
      </c>
      <c r="C71" s="57" t="s">
        <v>63</v>
      </c>
      <c r="D71" s="51" t="s">
        <v>40</v>
      </c>
      <c r="E71" s="193" t="s">
        <v>353</v>
      </c>
      <c r="F71" s="193" t="s">
        <v>354</v>
      </c>
      <c r="G71" s="51" t="s">
        <v>67</v>
      </c>
      <c r="H71" s="53" t="s">
        <v>355</v>
      </c>
      <c r="I71" s="50" t="s">
        <v>57</v>
      </c>
      <c r="J71" s="39">
        <v>1.0740740740740741E-3</v>
      </c>
      <c r="K71" s="16">
        <f>IF(J71&gt;0,INDEX(PTS,MATCH(J71,_50_BRA_G,-1)),"")</f>
        <v>9</v>
      </c>
      <c r="L71" s="55">
        <v>4</v>
      </c>
      <c r="M71" s="50" t="s">
        <v>46</v>
      </c>
      <c r="N71" s="39">
        <v>1.1539351851851851E-3</v>
      </c>
      <c r="O71" s="16">
        <f>IF(N71&gt;0,INDEX(PTS,MATCH(N71,_50_NL_G,-1)),"")</f>
        <v>1</v>
      </c>
      <c r="P71" s="55"/>
      <c r="Q71" s="51" t="s">
        <v>58</v>
      </c>
      <c r="R71" s="51" t="s">
        <v>356</v>
      </c>
      <c r="S71" s="51" t="s">
        <v>176</v>
      </c>
      <c r="T71" s="51" t="s">
        <v>177</v>
      </c>
    </row>
    <row r="72" spans="1:20" ht="15" x14ac:dyDescent="0.2">
      <c r="A72" s="50">
        <v>74</v>
      </c>
      <c r="B72" s="193" t="s">
        <v>62</v>
      </c>
      <c r="C72" s="57" t="s">
        <v>63</v>
      </c>
      <c r="D72" s="51" t="s">
        <v>64</v>
      </c>
      <c r="E72" s="51" t="s">
        <v>357</v>
      </c>
      <c r="F72" s="51" t="s">
        <v>358</v>
      </c>
      <c r="G72" s="51" t="s">
        <v>67</v>
      </c>
      <c r="H72" s="53" t="s">
        <v>359</v>
      </c>
      <c r="I72" s="50" t="s">
        <v>45</v>
      </c>
      <c r="J72" s="39">
        <v>6.7824074074074065E-4</v>
      </c>
      <c r="K72" s="16">
        <f>IF(J72&gt;0,INDEX(PTS,MATCH(J72,_50_DOS_G,-1)),"")</f>
        <v>28</v>
      </c>
      <c r="L72" s="55"/>
      <c r="M72" s="50" t="s">
        <v>46</v>
      </c>
      <c r="N72" s="39">
        <v>5.0810185185185192E-4</v>
      </c>
      <c r="O72" s="16">
        <f>IF(N72&gt;0,INDEX(PTS,MATCH(N72,_50_NL_G,-1)),"")</f>
        <v>35</v>
      </c>
      <c r="P72" s="55"/>
      <c r="Q72" s="51" t="s">
        <v>58</v>
      </c>
      <c r="R72" s="51" t="s">
        <v>360</v>
      </c>
      <c r="S72" s="51" t="s">
        <v>71</v>
      </c>
      <c r="T72" s="51" t="s">
        <v>72</v>
      </c>
    </row>
    <row r="73" spans="1:20" ht="15" x14ac:dyDescent="0.2">
      <c r="A73" s="50">
        <v>75</v>
      </c>
      <c r="B73" s="193" t="s">
        <v>361</v>
      </c>
      <c r="C73" s="52" t="s">
        <v>39</v>
      </c>
      <c r="D73" s="51" t="s">
        <v>40</v>
      </c>
      <c r="E73" s="51" t="s">
        <v>362</v>
      </c>
      <c r="F73" s="51" t="s">
        <v>98</v>
      </c>
      <c r="G73" s="51" t="s">
        <v>43</v>
      </c>
      <c r="H73" s="53" t="s">
        <v>363</v>
      </c>
      <c r="I73" s="50" t="s">
        <v>45</v>
      </c>
      <c r="J73" s="37">
        <v>6.8750000000000007E-4</v>
      </c>
      <c r="K73" s="16">
        <f>IF(J73&gt;0,INDEX(PTS,MATCH(J73,_50_DOS_F,-1)),"")</f>
        <v>33</v>
      </c>
      <c r="L73" s="55"/>
      <c r="M73" s="50" t="s">
        <v>57</v>
      </c>
      <c r="N73" s="39">
        <v>7.6620370370370373E-4</v>
      </c>
      <c r="O73" s="16">
        <f>IF(N73&gt;0,INDEX(PTS,MATCH(N73,_50_BRA_F,-1)),"")</f>
        <v>31</v>
      </c>
      <c r="P73" s="55"/>
      <c r="Q73" s="51" t="s">
        <v>364</v>
      </c>
      <c r="R73" s="51" t="s">
        <v>365</v>
      </c>
      <c r="S73" s="51" t="s">
        <v>194</v>
      </c>
      <c r="T73" s="51" t="s">
        <v>195</v>
      </c>
    </row>
    <row r="74" spans="1:20" ht="15" x14ac:dyDescent="0.2">
      <c r="A74" s="50">
        <v>76</v>
      </c>
      <c r="B74" s="193" t="s">
        <v>51</v>
      </c>
      <c r="C74" s="52" t="s">
        <v>39</v>
      </c>
      <c r="D74" s="51" t="s">
        <v>40</v>
      </c>
      <c r="E74" s="51" t="s">
        <v>366</v>
      </c>
      <c r="F74" s="51" t="s">
        <v>367</v>
      </c>
      <c r="G74" s="51" t="s">
        <v>43</v>
      </c>
      <c r="H74" s="53" t="s">
        <v>368</v>
      </c>
      <c r="I74" s="50" t="s">
        <v>69</v>
      </c>
      <c r="J74" s="39">
        <v>4.884259259259259E-4</v>
      </c>
      <c r="K74" s="16">
        <f>IF(J74&gt;0,INDEX(PTS,MATCH(J74,SAUV_F,-1)),"")</f>
        <v>22</v>
      </c>
      <c r="L74" s="55"/>
      <c r="M74" s="50" t="s">
        <v>46</v>
      </c>
      <c r="N74" s="39">
        <v>5.3819444444444444E-4</v>
      </c>
      <c r="O74" s="16">
        <f>IF(N74&gt;0,INDEX(PTS,MATCH(N74,_50_NL_F,-1)),"")</f>
        <v>40</v>
      </c>
      <c r="P74" s="55"/>
      <c r="Q74" s="51" t="s">
        <v>58</v>
      </c>
      <c r="R74" s="51" t="s">
        <v>369</v>
      </c>
      <c r="S74" s="51" t="s">
        <v>60</v>
      </c>
      <c r="T74" s="51" t="s">
        <v>61</v>
      </c>
    </row>
    <row r="75" spans="1:20" ht="15" x14ac:dyDescent="0.2">
      <c r="A75" s="50">
        <v>77</v>
      </c>
      <c r="B75" s="193" t="s">
        <v>142</v>
      </c>
      <c r="C75" s="58" t="s">
        <v>73</v>
      </c>
      <c r="D75" s="51" t="s">
        <v>40</v>
      </c>
      <c r="E75" s="51" t="s">
        <v>371</v>
      </c>
      <c r="F75" s="51" t="s">
        <v>372</v>
      </c>
      <c r="G75" s="51" t="s">
        <v>43</v>
      </c>
      <c r="H75" s="53" t="s">
        <v>122</v>
      </c>
      <c r="I75" s="50" t="s">
        <v>45</v>
      </c>
      <c r="J75" s="37">
        <v>5.8333333333333338E-4</v>
      </c>
      <c r="K75" s="16">
        <f>IF(J75&gt;0,INDEX(PTS,MATCH(J75,_50_DOS_F,-1)),"")</f>
        <v>42</v>
      </c>
      <c r="L75" s="55"/>
      <c r="M75" s="50" t="s">
        <v>46</v>
      </c>
      <c r="N75" s="39">
        <v>4.8032407407407404E-4</v>
      </c>
      <c r="O75" s="16">
        <f>IF(N75&gt;0,INDEX(PTS,MATCH(N75,_50_NL_F,-1)),"")</f>
        <v>45</v>
      </c>
      <c r="P75" s="55"/>
      <c r="Q75" s="51" t="s">
        <v>58</v>
      </c>
      <c r="R75" s="51" t="s">
        <v>373</v>
      </c>
      <c r="S75" s="51" t="s">
        <v>147</v>
      </c>
      <c r="T75" s="51" t="s">
        <v>148</v>
      </c>
    </row>
    <row r="76" spans="1:20" ht="15" x14ac:dyDescent="0.2">
      <c r="A76" s="50">
        <v>78</v>
      </c>
      <c r="B76" s="193" t="s">
        <v>216</v>
      </c>
      <c r="C76" s="58" t="s">
        <v>73</v>
      </c>
      <c r="D76" s="59">
        <v>2</v>
      </c>
      <c r="E76" s="51" t="s">
        <v>374</v>
      </c>
      <c r="F76" s="51" t="s">
        <v>375</v>
      </c>
      <c r="G76" s="51" t="s">
        <v>55</v>
      </c>
      <c r="H76" s="53" t="s">
        <v>376</v>
      </c>
      <c r="I76" s="50" t="s">
        <v>57</v>
      </c>
      <c r="J76" s="39">
        <v>6.8634259259259256E-4</v>
      </c>
      <c r="K76" s="16">
        <f>IF(J76&gt;0,INDEX(PTS,MATCH(J76,_50_BRA_F,-1)),"")</f>
        <v>35</v>
      </c>
      <c r="L76" s="55"/>
      <c r="M76" s="50" t="s">
        <v>46</v>
      </c>
      <c r="N76" s="39">
        <v>5.3356481481481473E-4</v>
      </c>
      <c r="O76" s="16">
        <f>IF(N76&gt;0,INDEX(PTS,MATCH(N76,_50_NL_F,-1)),"")</f>
        <v>40</v>
      </c>
      <c r="P76" s="55"/>
      <c r="Q76" s="51" t="s">
        <v>58</v>
      </c>
      <c r="R76" s="51" t="s">
        <v>377</v>
      </c>
      <c r="S76" s="51" t="s">
        <v>88</v>
      </c>
      <c r="T76" s="51" t="s">
        <v>89</v>
      </c>
    </row>
    <row r="77" spans="1:20" ht="15" x14ac:dyDescent="0.2">
      <c r="A77" s="50">
        <v>79</v>
      </c>
      <c r="B77" s="193" t="s">
        <v>124</v>
      </c>
      <c r="C77" s="57" t="s">
        <v>63</v>
      </c>
      <c r="D77" s="51" t="s">
        <v>40</v>
      </c>
      <c r="E77" s="51" t="s">
        <v>378</v>
      </c>
      <c r="F77" s="51" t="s">
        <v>379</v>
      </c>
      <c r="G77" s="51" t="s">
        <v>67</v>
      </c>
      <c r="H77" s="53" t="s">
        <v>380</v>
      </c>
      <c r="I77" s="50" t="s">
        <v>94</v>
      </c>
      <c r="J77" s="39">
        <v>5.2777777777777773E-4</v>
      </c>
      <c r="K77" s="16">
        <f>IF(J77&gt;0,INDEX(PTS,MATCH(J77,_50_PAP_G,-1)),"")</f>
        <v>42</v>
      </c>
      <c r="L77" s="55"/>
      <c r="M77" s="50" t="s">
        <v>46</v>
      </c>
      <c r="N77" s="39">
        <v>4.3402777777777775E-4</v>
      </c>
      <c r="O77" s="16">
        <f>IF(N77&gt;0,INDEX(PTS,MATCH(N77,_50_NL_G,-1)),"")</f>
        <v>41</v>
      </c>
      <c r="P77" s="55"/>
      <c r="Q77" s="51" t="s">
        <v>58</v>
      </c>
      <c r="R77" s="51" t="s">
        <v>381</v>
      </c>
      <c r="S77" s="51" t="s">
        <v>101</v>
      </c>
      <c r="T77" s="51" t="s">
        <v>102</v>
      </c>
    </row>
    <row r="78" spans="1:20" ht="15" x14ac:dyDescent="0.2">
      <c r="A78" s="50">
        <v>80</v>
      </c>
      <c r="B78" s="193" t="s">
        <v>244</v>
      </c>
      <c r="C78" s="58" t="s">
        <v>73</v>
      </c>
      <c r="D78" s="51" t="s">
        <v>40</v>
      </c>
      <c r="E78" s="51" t="s">
        <v>382</v>
      </c>
      <c r="F78" s="51" t="s">
        <v>205</v>
      </c>
      <c r="G78" s="51" t="s">
        <v>55</v>
      </c>
      <c r="H78" s="53" t="s">
        <v>383</v>
      </c>
      <c r="I78" s="50" t="s">
        <v>46</v>
      </c>
      <c r="J78" s="39">
        <v>6.111111111111111E-4</v>
      </c>
      <c r="K78" s="16">
        <f>IF(J78&gt;0,INDEX(PTS,MATCH(J78,_50_NL_F,-1)),"")</f>
        <v>34</v>
      </c>
      <c r="L78" s="55"/>
      <c r="M78" s="50" t="s">
        <v>57</v>
      </c>
      <c r="N78" s="39">
        <v>7.5462962962962973E-4</v>
      </c>
      <c r="O78" s="16">
        <f>IF(N78&gt;0,INDEX(PTS,MATCH(N78,_50_BRA_F,-1)),"")</f>
        <v>32</v>
      </c>
      <c r="P78" s="55"/>
      <c r="Q78" s="51" t="s">
        <v>58</v>
      </c>
      <c r="R78" s="51" t="s">
        <v>384</v>
      </c>
      <c r="S78" s="51" t="s">
        <v>147</v>
      </c>
      <c r="T78" s="51" t="s">
        <v>148</v>
      </c>
    </row>
    <row r="79" spans="1:20" ht="15" x14ac:dyDescent="0.2">
      <c r="A79" s="50">
        <v>81</v>
      </c>
      <c r="B79" s="193" t="s">
        <v>38</v>
      </c>
      <c r="C79" s="52" t="s">
        <v>39</v>
      </c>
      <c r="D79" s="51" t="s">
        <v>40</v>
      </c>
      <c r="E79" s="51" t="s">
        <v>385</v>
      </c>
      <c r="F79" s="51" t="s">
        <v>386</v>
      </c>
      <c r="G79" s="51" t="s">
        <v>43</v>
      </c>
      <c r="H79" s="53" t="s">
        <v>387</v>
      </c>
      <c r="I79" s="50" t="s">
        <v>57</v>
      </c>
      <c r="J79" s="39">
        <v>5.9490740740740739E-4</v>
      </c>
      <c r="K79" s="16">
        <f>IF(J79&gt;0,INDEX(PTS,MATCH(J79,_50_BRA_F,-1)),"")</f>
        <v>43</v>
      </c>
      <c r="L79" s="55"/>
      <c r="M79" s="50" t="s">
        <v>45</v>
      </c>
      <c r="N79" s="37">
        <v>6.3888888888888893E-4</v>
      </c>
      <c r="O79" s="16">
        <f>IF(N79&gt;0,INDEX(PTS,MATCH(N79,_50_DOS_F,-1)),"")</f>
        <v>37</v>
      </c>
      <c r="P79" s="55"/>
      <c r="Q79" s="51" t="s">
        <v>47</v>
      </c>
      <c r="R79" s="51" t="s">
        <v>388</v>
      </c>
      <c r="S79" s="51" t="s">
        <v>49</v>
      </c>
      <c r="T79" s="51" t="s">
        <v>50</v>
      </c>
    </row>
    <row r="80" spans="1:20" ht="15" x14ac:dyDescent="0.2">
      <c r="A80" s="50">
        <v>82</v>
      </c>
      <c r="B80" s="193" t="s">
        <v>103</v>
      </c>
      <c r="C80" s="57" t="s">
        <v>63</v>
      </c>
      <c r="D80" s="51" t="s">
        <v>40</v>
      </c>
      <c r="E80" s="51" t="s">
        <v>389</v>
      </c>
      <c r="F80" s="51" t="s">
        <v>390</v>
      </c>
      <c r="G80" s="51" t="s">
        <v>43</v>
      </c>
      <c r="H80" s="53" t="s">
        <v>391</v>
      </c>
      <c r="I80" s="50" t="s">
        <v>69</v>
      </c>
      <c r="J80" s="39">
        <v>5.6481481481481476E-4</v>
      </c>
      <c r="K80" s="16">
        <f>IF(J80&gt;0,INDEX(PTS,MATCH(J80,SAUV_F,-1)),"")</f>
        <v>14</v>
      </c>
      <c r="L80" s="55"/>
      <c r="M80" s="50" t="s">
        <v>46</v>
      </c>
      <c r="N80" s="39">
        <v>5.3472222222222224E-4</v>
      </c>
      <c r="O80" s="16">
        <f>IF(N80&gt;0,INDEX(PTS,MATCH(N80,_50_NL_F,-1)),"")</f>
        <v>40</v>
      </c>
      <c r="P80" s="55"/>
      <c r="Q80" s="51" t="s">
        <v>58</v>
      </c>
      <c r="R80" s="51" t="s">
        <v>392</v>
      </c>
      <c r="S80" s="51" t="s">
        <v>108</v>
      </c>
      <c r="T80" s="51" t="s">
        <v>109</v>
      </c>
    </row>
    <row r="81" spans="1:20" ht="15" x14ac:dyDescent="0.2">
      <c r="A81" s="50">
        <v>83</v>
      </c>
      <c r="B81" s="193" t="s">
        <v>38</v>
      </c>
      <c r="C81" s="57" t="s">
        <v>63</v>
      </c>
      <c r="D81" s="51" t="s">
        <v>40</v>
      </c>
      <c r="E81" s="51" t="s">
        <v>393</v>
      </c>
      <c r="F81" s="51" t="s">
        <v>394</v>
      </c>
      <c r="G81" s="51" t="s">
        <v>67</v>
      </c>
      <c r="H81" s="53" t="s">
        <v>395</v>
      </c>
      <c r="I81" s="50" t="s">
        <v>45</v>
      </c>
      <c r="J81" s="39">
        <v>7.6967592592592593E-4</v>
      </c>
      <c r="K81" s="16">
        <f>IF(J81&gt;0,INDEX(PTS,MATCH(J81,_50_DOS_G,-1)),"")</f>
        <v>21</v>
      </c>
      <c r="L81" s="55"/>
      <c r="M81" s="50" t="s">
        <v>57</v>
      </c>
      <c r="N81" s="39">
        <v>7.0949074074074068E-4</v>
      </c>
      <c r="O81" s="16">
        <f>IF(N81&gt;0,INDEX(PTS,MATCH(N81,_50_BRA_G,-1)),"")</f>
        <v>26</v>
      </c>
      <c r="P81" s="55"/>
      <c r="Q81" s="51" t="s">
        <v>58</v>
      </c>
      <c r="R81" s="51" t="s">
        <v>396</v>
      </c>
      <c r="S81" s="51" t="s">
        <v>49</v>
      </c>
      <c r="T81" s="51" t="s">
        <v>50</v>
      </c>
    </row>
    <row r="82" spans="1:20" ht="15" x14ac:dyDescent="0.2">
      <c r="A82" s="50">
        <v>84</v>
      </c>
      <c r="B82" s="193" t="s">
        <v>51</v>
      </c>
      <c r="C82" s="56" t="s">
        <v>52</v>
      </c>
      <c r="D82" s="51" t="s">
        <v>40</v>
      </c>
      <c r="E82" s="51" t="s">
        <v>397</v>
      </c>
      <c r="F82" s="51" t="s">
        <v>398</v>
      </c>
      <c r="G82" s="51" t="s">
        <v>55</v>
      </c>
      <c r="H82" s="53" t="s">
        <v>399</v>
      </c>
      <c r="I82" s="50" t="s">
        <v>45</v>
      </c>
      <c r="J82" s="37">
        <v>4.4560185185185192E-4</v>
      </c>
      <c r="K82" s="16">
        <f>IF(J82&gt;0,INDEX(PTS,MATCH(J82,_50_DOS_F,-1)),"")</f>
        <v>54</v>
      </c>
      <c r="L82" s="55"/>
      <c r="M82" s="50" t="s">
        <v>57</v>
      </c>
      <c r="N82" s="39">
        <v>4.8726851851851855E-4</v>
      </c>
      <c r="O82" s="16">
        <f>IF(N82&gt;0,INDEX(PTS,MATCH(N82,_50_BRA_F,-1)),"")</f>
        <v>52</v>
      </c>
      <c r="P82" s="55"/>
      <c r="Q82" s="51" t="s">
        <v>58</v>
      </c>
      <c r="R82" s="51" t="s">
        <v>400</v>
      </c>
      <c r="S82" s="51" t="s">
        <v>60</v>
      </c>
      <c r="T82" s="51" t="s">
        <v>61</v>
      </c>
    </row>
    <row r="83" spans="1:20" ht="15" x14ac:dyDescent="0.2">
      <c r="A83" s="50">
        <v>85</v>
      </c>
      <c r="B83" s="193" t="s">
        <v>142</v>
      </c>
      <c r="C83" s="58" t="s">
        <v>73</v>
      </c>
      <c r="D83" s="51" t="s">
        <v>40</v>
      </c>
      <c r="E83" s="51" t="s">
        <v>401</v>
      </c>
      <c r="F83" s="51" t="s">
        <v>402</v>
      </c>
      <c r="G83" s="51" t="s">
        <v>55</v>
      </c>
      <c r="H83" s="53" t="s">
        <v>403</v>
      </c>
      <c r="I83" s="50" t="s">
        <v>69</v>
      </c>
      <c r="J83" s="39">
        <v>3.8657407407407407E-4</v>
      </c>
      <c r="K83" s="16">
        <f>IF(J83&gt;0,INDEX(PTS,MATCH(J83,SAUV_F,-1)),"")</f>
        <v>40</v>
      </c>
      <c r="L83" s="55"/>
      <c r="M83" s="50" t="s">
        <v>46</v>
      </c>
      <c r="N83" s="39">
        <v>4.224537037037037E-4</v>
      </c>
      <c r="O83" s="16">
        <f>IF(N83&gt;0,INDEX(PTS,MATCH(N83,_50_NL_F,-1)),"")</f>
        <v>50</v>
      </c>
      <c r="P83" s="55"/>
      <c r="Q83" s="51" t="s">
        <v>58</v>
      </c>
      <c r="R83" s="51" t="s">
        <v>404</v>
      </c>
      <c r="S83" s="51" t="s">
        <v>147</v>
      </c>
      <c r="T83" s="51" t="s">
        <v>148</v>
      </c>
    </row>
    <row r="84" spans="1:20" ht="15" x14ac:dyDescent="0.2">
      <c r="A84" s="50">
        <v>87</v>
      </c>
      <c r="B84" s="193" t="s">
        <v>96</v>
      </c>
      <c r="C84" s="56" t="s">
        <v>52</v>
      </c>
      <c r="D84" s="51" t="s">
        <v>40</v>
      </c>
      <c r="E84" s="51" t="s">
        <v>406</v>
      </c>
      <c r="F84" s="51" t="s">
        <v>407</v>
      </c>
      <c r="G84" s="51" t="s">
        <v>55</v>
      </c>
      <c r="H84" s="53" t="s">
        <v>318</v>
      </c>
      <c r="I84" s="50" t="s">
        <v>94</v>
      </c>
      <c r="J84" s="39">
        <v>5.2777777777777773E-4</v>
      </c>
      <c r="K84" s="16">
        <f>IF(J84&gt;0,INDEX(PTS,MATCH(J84,_50_PAP_F,-1)),"")</f>
        <v>49</v>
      </c>
      <c r="L84" s="55"/>
      <c r="M84" s="50" t="s">
        <v>46</v>
      </c>
      <c r="N84" s="39">
        <v>4.5486111111111102E-4</v>
      </c>
      <c r="O84" s="16">
        <f>IF(N84&gt;0,INDEX(PTS,MATCH(N84,_50_NL_F,-1)),"")</f>
        <v>47</v>
      </c>
      <c r="P84" s="55"/>
      <c r="Q84" s="51" t="s">
        <v>58</v>
      </c>
      <c r="R84" s="51" t="s">
        <v>408</v>
      </c>
      <c r="S84" s="51" t="s">
        <v>101</v>
      </c>
      <c r="T84" s="51" t="s">
        <v>102</v>
      </c>
    </row>
    <row r="85" spans="1:20" ht="15" x14ac:dyDescent="0.2">
      <c r="A85" s="50">
        <v>88</v>
      </c>
      <c r="B85" s="193" t="s">
        <v>142</v>
      </c>
      <c r="C85" s="58" t="s">
        <v>73</v>
      </c>
      <c r="D85" s="51" t="s">
        <v>40</v>
      </c>
      <c r="E85" s="51" t="s">
        <v>410</v>
      </c>
      <c r="F85" s="51" t="s">
        <v>411</v>
      </c>
      <c r="G85" s="51" t="s">
        <v>67</v>
      </c>
      <c r="H85" s="53" t="s">
        <v>412</v>
      </c>
      <c r="I85" s="50" t="s">
        <v>57</v>
      </c>
      <c r="J85" s="39">
        <v>6.9675925925925938E-4</v>
      </c>
      <c r="K85" s="16">
        <f>IF(J85&gt;0,INDEX(PTS,MATCH(J85,_50_BRA_G,-1)),"")</f>
        <v>27</v>
      </c>
      <c r="L85" s="55"/>
      <c r="M85" s="50" t="s">
        <v>46</v>
      </c>
      <c r="N85" s="39">
        <v>6.7824074074074065E-4</v>
      </c>
      <c r="O85" s="16">
        <f>IF(N85&gt;0,INDEX(PTS,MATCH(N85,_50_NL_G,-1)),"")</f>
        <v>20</v>
      </c>
      <c r="P85" s="55"/>
      <c r="Q85" s="51" t="s">
        <v>58</v>
      </c>
      <c r="R85" s="51" t="s">
        <v>413</v>
      </c>
      <c r="S85" s="51" t="s">
        <v>147</v>
      </c>
      <c r="T85" s="51" t="s">
        <v>148</v>
      </c>
    </row>
    <row r="86" spans="1:20" ht="15" x14ac:dyDescent="0.2">
      <c r="A86" s="50">
        <v>90</v>
      </c>
      <c r="B86" s="193" t="s">
        <v>361</v>
      </c>
      <c r="C86" s="52" t="s">
        <v>39</v>
      </c>
      <c r="D86" s="51" t="s">
        <v>40</v>
      </c>
      <c r="E86" s="51" t="s">
        <v>417</v>
      </c>
      <c r="F86" s="51" t="s">
        <v>418</v>
      </c>
      <c r="G86" s="51" t="s">
        <v>43</v>
      </c>
      <c r="H86" s="53" t="s">
        <v>419</v>
      </c>
      <c r="I86" s="50" t="s">
        <v>45</v>
      </c>
      <c r="J86" s="37">
        <v>5.5787037037037036E-4</v>
      </c>
      <c r="K86" s="16">
        <f>IF(J86&gt;0,INDEX(PTS,MATCH(J86,_50_DOS_F,-1)),"")</f>
        <v>44</v>
      </c>
      <c r="L86" s="55"/>
      <c r="M86" s="50" t="s">
        <v>46</v>
      </c>
      <c r="N86" s="39">
        <v>4.8379629629629624E-4</v>
      </c>
      <c r="O86" s="16">
        <f>IF(N86&gt;0,INDEX(PTS,MATCH(N86,_50_NL_F,-1)),"")</f>
        <v>45</v>
      </c>
      <c r="P86" s="55"/>
      <c r="Q86" s="51" t="s">
        <v>58</v>
      </c>
      <c r="R86" s="51" t="s">
        <v>420</v>
      </c>
      <c r="S86" s="51" t="s">
        <v>194</v>
      </c>
      <c r="T86" s="51" t="s">
        <v>195</v>
      </c>
    </row>
    <row r="87" spans="1:20" ht="15" x14ac:dyDescent="0.2">
      <c r="A87" s="50">
        <v>91</v>
      </c>
      <c r="B87" s="193" t="s">
        <v>361</v>
      </c>
      <c r="C87" s="52" t="s">
        <v>39</v>
      </c>
      <c r="D87" s="51" t="s">
        <v>40</v>
      </c>
      <c r="E87" s="51" t="s">
        <v>422</v>
      </c>
      <c r="F87" s="51" t="s">
        <v>423</v>
      </c>
      <c r="G87" s="51" t="s">
        <v>43</v>
      </c>
      <c r="H87" s="53" t="s">
        <v>424</v>
      </c>
      <c r="I87" s="50" t="s">
        <v>69</v>
      </c>
      <c r="J87" s="39">
        <v>4.7106481481481484E-4</v>
      </c>
      <c r="K87" s="16">
        <f>IF(J87&gt;0,INDEX(PTS,MATCH(J87,SAUV_F,-1)),"")</f>
        <v>23</v>
      </c>
      <c r="L87" s="55"/>
      <c r="M87" s="50" t="s">
        <v>46</v>
      </c>
      <c r="N87" s="39">
        <v>4.965277777777777E-4</v>
      </c>
      <c r="O87" s="16">
        <f>IF(N87&gt;0,INDEX(PTS,MATCH(N87,_50_NL_F,-1)),"")</f>
        <v>44</v>
      </c>
      <c r="P87" s="55"/>
      <c r="Q87" s="51" t="s">
        <v>364</v>
      </c>
      <c r="R87" s="51" t="s">
        <v>425</v>
      </c>
      <c r="S87" s="51" t="s">
        <v>194</v>
      </c>
      <c r="T87" s="51" t="s">
        <v>195</v>
      </c>
    </row>
    <row r="88" spans="1:20" ht="15" x14ac:dyDescent="0.2">
      <c r="A88" s="50">
        <v>92</v>
      </c>
      <c r="B88" s="193" t="s">
        <v>361</v>
      </c>
      <c r="C88" s="52" t="s">
        <v>39</v>
      </c>
      <c r="D88" s="51" t="s">
        <v>40</v>
      </c>
      <c r="E88" s="51" t="s">
        <v>422</v>
      </c>
      <c r="F88" s="51" t="s">
        <v>426</v>
      </c>
      <c r="G88" s="51" t="s">
        <v>43</v>
      </c>
      <c r="H88" s="53" t="s">
        <v>424</v>
      </c>
      <c r="I88" s="50" t="s">
        <v>46</v>
      </c>
      <c r="J88" s="39">
        <v>4.9884259259259261E-4</v>
      </c>
      <c r="K88" s="16">
        <f>IF(J88&gt;0,INDEX(PTS,MATCH(J88,_50_NL_F,-1)),"")</f>
        <v>43</v>
      </c>
      <c r="L88" s="55"/>
      <c r="M88" s="50" t="s">
        <v>57</v>
      </c>
      <c r="N88" s="39">
        <v>6.030092592592593E-4</v>
      </c>
      <c r="O88" s="16">
        <f>IF(N88&gt;0,INDEX(PTS,MATCH(N88,_50_BRA_F,-1)),"")</f>
        <v>42</v>
      </c>
      <c r="P88" s="55"/>
      <c r="Q88" s="51" t="s">
        <v>364</v>
      </c>
      <c r="R88" s="51" t="s">
        <v>427</v>
      </c>
      <c r="S88" s="51" t="s">
        <v>194</v>
      </c>
      <c r="T88" s="51" t="s">
        <v>195</v>
      </c>
    </row>
    <row r="89" spans="1:20" ht="15" x14ac:dyDescent="0.2">
      <c r="A89" s="50">
        <v>93</v>
      </c>
      <c r="B89" s="193" t="s">
        <v>216</v>
      </c>
      <c r="C89" s="58" t="s">
        <v>73</v>
      </c>
      <c r="D89" s="59">
        <v>2</v>
      </c>
      <c r="E89" s="50" t="s">
        <v>428</v>
      </c>
      <c r="F89" s="50" t="s">
        <v>429</v>
      </c>
      <c r="G89" s="50" t="s">
        <v>430</v>
      </c>
      <c r="H89" s="60" t="s">
        <v>431</v>
      </c>
      <c r="I89" s="50" t="s">
        <v>69</v>
      </c>
      <c r="J89" s="39">
        <v>4.9884259259259261E-4</v>
      </c>
      <c r="K89" s="16">
        <f>IF(J89&gt;0,INDEX(PTS,MATCH(J89,SAUV_F,-1)),"")</f>
        <v>21</v>
      </c>
      <c r="L89" s="55"/>
      <c r="M89" s="50" t="s">
        <v>57</v>
      </c>
      <c r="N89" s="39">
        <v>7.8356481481481495E-4</v>
      </c>
      <c r="O89" s="16">
        <f>IF(N89&gt;0,INDEX(PTS,MATCH(N89,_50_BRA_F,-1)),"")</f>
        <v>31</v>
      </c>
      <c r="P89" s="55">
        <f>O89-5</f>
        <v>26</v>
      </c>
      <c r="Q89" s="50" t="s">
        <v>58</v>
      </c>
      <c r="R89" s="50" t="s">
        <v>432</v>
      </c>
      <c r="S89" s="50" t="s">
        <v>88</v>
      </c>
      <c r="T89" s="50" t="s">
        <v>89</v>
      </c>
    </row>
    <row r="90" spans="1:20" ht="15" x14ac:dyDescent="0.2">
      <c r="A90" s="50">
        <v>94</v>
      </c>
      <c r="B90" s="193" t="s">
        <v>38</v>
      </c>
      <c r="C90" s="57" t="s">
        <v>63</v>
      </c>
      <c r="D90" s="51" t="s">
        <v>40</v>
      </c>
      <c r="E90" s="51" t="s">
        <v>433</v>
      </c>
      <c r="F90" s="51" t="s">
        <v>161</v>
      </c>
      <c r="G90" s="51" t="s">
        <v>67</v>
      </c>
      <c r="H90" s="53" t="s">
        <v>434</v>
      </c>
      <c r="I90" s="50" t="s">
        <v>46</v>
      </c>
      <c r="J90" s="39">
        <v>5.0694444444444441E-4</v>
      </c>
      <c r="K90" s="16">
        <f>IF(J90&gt;0,INDEX(PTS,MATCH(J90,_50_NL_G,-1)),"")</f>
        <v>35</v>
      </c>
      <c r="L90" s="55"/>
      <c r="M90" s="50" t="s">
        <v>45</v>
      </c>
      <c r="N90" s="39">
        <v>6.4814814814814813E-4</v>
      </c>
      <c r="O90" s="16">
        <f>IF(N90&gt;0,INDEX(PTS,MATCH(N90,_50_DOS_G,-1)),"")</f>
        <v>31</v>
      </c>
      <c r="P90" s="55"/>
      <c r="Q90" s="51" t="s">
        <v>58</v>
      </c>
      <c r="R90" s="51" t="s">
        <v>435</v>
      </c>
      <c r="S90" s="51" t="s">
        <v>49</v>
      </c>
      <c r="T90" s="51" t="s">
        <v>50</v>
      </c>
    </row>
    <row r="91" spans="1:20" ht="15" x14ac:dyDescent="0.2">
      <c r="A91" s="50">
        <v>95</v>
      </c>
      <c r="B91" s="193" t="s">
        <v>38</v>
      </c>
      <c r="C91" s="52" t="s">
        <v>39</v>
      </c>
      <c r="D91" s="51" t="s">
        <v>40</v>
      </c>
      <c r="E91" s="51" t="s">
        <v>436</v>
      </c>
      <c r="F91" s="51" t="s">
        <v>287</v>
      </c>
      <c r="G91" s="51" t="s">
        <v>43</v>
      </c>
      <c r="H91" s="53" t="s">
        <v>437</v>
      </c>
      <c r="I91" s="50" t="s">
        <v>45</v>
      </c>
      <c r="J91" s="37">
        <v>6.1458333333333341E-4</v>
      </c>
      <c r="K91" s="16">
        <f>IF(J91&gt;0,INDEX(PTS,MATCH(J91,_50_DOS_F,-1)),"")</f>
        <v>39</v>
      </c>
      <c r="L91" s="55"/>
      <c r="M91" s="50" t="s">
        <v>46</v>
      </c>
      <c r="N91" s="39">
        <v>5.2430555555555553E-4</v>
      </c>
      <c r="O91" s="16">
        <f>IF(N91&gt;0,INDEX(PTS,MATCH(N91,_50_NL_F,-1)),"")</f>
        <v>41</v>
      </c>
      <c r="P91" s="55"/>
      <c r="Q91" s="51" t="s">
        <v>47</v>
      </c>
      <c r="R91" s="51" t="s">
        <v>438</v>
      </c>
      <c r="S91" s="51" t="s">
        <v>49</v>
      </c>
      <c r="T91" s="51" t="s">
        <v>50</v>
      </c>
    </row>
    <row r="92" spans="1:20" ht="15" x14ac:dyDescent="0.2">
      <c r="A92" s="50">
        <v>96</v>
      </c>
      <c r="B92" s="193" t="s">
        <v>244</v>
      </c>
      <c r="C92" s="52" t="s">
        <v>39</v>
      </c>
      <c r="D92" s="51" t="s">
        <v>40</v>
      </c>
      <c r="E92" s="51" t="s">
        <v>439</v>
      </c>
      <c r="F92" s="51" t="s">
        <v>440</v>
      </c>
      <c r="G92" s="51" t="s">
        <v>67</v>
      </c>
      <c r="H92" s="53" t="s">
        <v>419</v>
      </c>
      <c r="I92" s="50" t="s">
        <v>45</v>
      </c>
      <c r="J92" s="39">
        <v>6.1458333333333341E-4</v>
      </c>
      <c r="K92" s="16">
        <f>IF(J92&gt;0,INDEX(PTS,MATCH(J92,_50_DOS_G,-1)),"")</f>
        <v>33</v>
      </c>
      <c r="L92" s="55"/>
      <c r="M92" s="50" t="s">
        <v>46</v>
      </c>
      <c r="N92" s="39">
        <v>4.8379629629629624E-4</v>
      </c>
      <c r="O92" s="16">
        <f>IF(N92&gt;0,INDEX(PTS,MATCH(N92,_50_NL_G,-1)),"")</f>
        <v>37</v>
      </c>
      <c r="P92" s="55"/>
      <c r="Q92" s="51" t="s">
        <v>58</v>
      </c>
      <c r="R92" s="51" t="s">
        <v>441</v>
      </c>
      <c r="S92" s="51" t="s">
        <v>147</v>
      </c>
      <c r="T92" s="51" t="s">
        <v>148</v>
      </c>
    </row>
    <row r="93" spans="1:20" ht="15" x14ac:dyDescent="0.2">
      <c r="A93" s="50">
        <v>97</v>
      </c>
      <c r="B93" s="193" t="s">
        <v>244</v>
      </c>
      <c r="C93" s="52" t="s">
        <v>39</v>
      </c>
      <c r="D93" s="51" t="s">
        <v>40</v>
      </c>
      <c r="E93" s="51" t="s">
        <v>439</v>
      </c>
      <c r="F93" s="51" t="s">
        <v>442</v>
      </c>
      <c r="G93" s="51" t="s">
        <v>67</v>
      </c>
      <c r="H93" s="53" t="s">
        <v>419</v>
      </c>
      <c r="I93" s="50" t="s">
        <v>57</v>
      </c>
      <c r="J93" s="39">
        <v>6.8634259259259256E-4</v>
      </c>
      <c r="K93" s="16">
        <f>IF(J93&gt;0,INDEX(PTS,MATCH(J93,_50_BRA_G,-1)),"")</f>
        <v>28</v>
      </c>
      <c r="L93" s="55"/>
      <c r="M93" s="50" t="s">
        <v>46</v>
      </c>
      <c r="N93" s="39">
        <v>5.3356481481481473E-4</v>
      </c>
      <c r="O93" s="16">
        <f>IF(N93&gt;0,INDEX(PTS,MATCH(N93,_50_NL_G,-1)),"")</f>
        <v>32</v>
      </c>
      <c r="P93" s="55"/>
      <c r="Q93" s="51" t="s">
        <v>58</v>
      </c>
      <c r="R93" s="51" t="s">
        <v>443</v>
      </c>
      <c r="S93" s="51" t="s">
        <v>147</v>
      </c>
      <c r="T93" s="51" t="s">
        <v>148</v>
      </c>
    </row>
    <row r="94" spans="1:20" ht="15" x14ac:dyDescent="0.2">
      <c r="A94" s="50">
        <v>98</v>
      </c>
      <c r="B94" s="193" t="s">
        <v>38</v>
      </c>
      <c r="C94" s="52" t="s">
        <v>39</v>
      </c>
      <c r="D94" s="51" t="s">
        <v>40</v>
      </c>
      <c r="E94" s="51" t="s">
        <v>444</v>
      </c>
      <c r="F94" s="51" t="s">
        <v>445</v>
      </c>
      <c r="G94" s="51" t="s">
        <v>67</v>
      </c>
      <c r="H94" s="53" t="s">
        <v>446</v>
      </c>
      <c r="I94" s="50" t="s">
        <v>57</v>
      </c>
      <c r="J94" s="39">
        <v>6.018518518518519E-4</v>
      </c>
      <c r="K94" s="16">
        <f>IF(J94&gt;0,INDEX(PTS,MATCH(J94,_50_BRA_G,-1)),"")</f>
        <v>36</v>
      </c>
      <c r="L94" s="55">
        <v>31</v>
      </c>
      <c r="M94" s="50" t="s">
        <v>46</v>
      </c>
      <c r="N94" s="39">
        <v>4.6412037037037038E-4</v>
      </c>
      <c r="O94" s="16">
        <f>IF(N94&gt;0,INDEX(PTS,MATCH(N94,_50_NL_G,-1)),"")</f>
        <v>38</v>
      </c>
      <c r="P94" s="55"/>
      <c r="Q94" s="51" t="s">
        <v>47</v>
      </c>
      <c r="R94" s="51" t="s">
        <v>447</v>
      </c>
      <c r="S94" s="51" t="s">
        <v>49</v>
      </c>
      <c r="T94" s="51" t="s">
        <v>50</v>
      </c>
    </row>
    <row r="95" spans="1:20" ht="15" x14ac:dyDescent="0.2">
      <c r="A95" s="50">
        <v>99</v>
      </c>
      <c r="B95" s="193" t="s">
        <v>172</v>
      </c>
      <c r="C95" s="57" t="s">
        <v>63</v>
      </c>
      <c r="D95" s="51" t="s">
        <v>40</v>
      </c>
      <c r="E95" s="193" t="s">
        <v>448</v>
      </c>
      <c r="F95" s="193" t="s">
        <v>449</v>
      </c>
      <c r="G95" s="51" t="s">
        <v>67</v>
      </c>
      <c r="H95" s="53" t="s">
        <v>450</v>
      </c>
      <c r="I95" s="50" t="s">
        <v>45</v>
      </c>
      <c r="J95" s="39">
        <v>1.3541666666666667E-3</v>
      </c>
      <c r="K95" s="16">
        <f>IF(J95&gt;0,INDEX(PTS,MATCH(J95,_50_DOS_G,-1)),"")</f>
        <v>1</v>
      </c>
      <c r="L95" s="55"/>
      <c r="M95" s="50" t="s">
        <v>57</v>
      </c>
      <c r="N95" s="39">
        <v>8.2060185185185187E-4</v>
      </c>
      <c r="O95" s="16">
        <f>IF(N95&gt;0,INDEX(PTS,MATCH(N95,_50_BRA_G,-1)),"")</f>
        <v>17</v>
      </c>
      <c r="P95" s="55"/>
      <c r="Q95" s="51" t="s">
        <v>58</v>
      </c>
      <c r="R95" s="51" t="s">
        <v>451</v>
      </c>
      <c r="S95" s="51" t="s">
        <v>176</v>
      </c>
      <c r="T95" s="51" t="s">
        <v>177</v>
      </c>
    </row>
    <row r="96" spans="1:20" ht="15" x14ac:dyDescent="0.2">
      <c r="A96" s="50">
        <v>100</v>
      </c>
      <c r="B96" s="193" t="s">
        <v>124</v>
      </c>
      <c r="C96" s="57" t="s">
        <v>63</v>
      </c>
      <c r="D96" s="51" t="s">
        <v>125</v>
      </c>
      <c r="E96" s="51" t="s">
        <v>452</v>
      </c>
      <c r="F96" s="51" t="s">
        <v>453</v>
      </c>
      <c r="G96" s="51" t="s">
        <v>43</v>
      </c>
      <c r="H96" s="53" t="s">
        <v>454</v>
      </c>
      <c r="I96" s="50" t="s">
        <v>46</v>
      </c>
      <c r="J96" s="39">
        <v>6.7245370370370375E-4</v>
      </c>
      <c r="K96" s="16">
        <f>IF(J96&gt;0,INDEX(PTS,MATCH(J96,_50_NL_F,-1)),"")</f>
        <v>29</v>
      </c>
      <c r="L96" s="55"/>
      <c r="M96" s="50" t="s">
        <v>57</v>
      </c>
      <c r="N96" s="39">
        <v>9.756944444444444E-4</v>
      </c>
      <c r="O96" s="16">
        <f>IF(N96&gt;0,INDEX(PTS,MATCH(N96,_50_BRA_F,-1)),"")</f>
        <v>22</v>
      </c>
      <c r="P96" s="55"/>
      <c r="Q96" s="51" t="s">
        <v>58</v>
      </c>
      <c r="R96" s="51" t="s">
        <v>455</v>
      </c>
      <c r="S96" s="51" t="s">
        <v>101</v>
      </c>
      <c r="T96" s="51" t="s">
        <v>102</v>
      </c>
    </row>
    <row r="97" spans="1:20" ht="15" x14ac:dyDescent="0.2">
      <c r="A97" s="50">
        <v>101</v>
      </c>
      <c r="B97" s="193" t="s">
        <v>114</v>
      </c>
      <c r="C97" s="57" t="s">
        <v>63</v>
      </c>
      <c r="D97" s="51" t="s">
        <v>115</v>
      </c>
      <c r="E97" s="51" t="s">
        <v>456</v>
      </c>
      <c r="F97" s="51" t="s">
        <v>321</v>
      </c>
      <c r="G97" s="51" t="s">
        <v>43</v>
      </c>
      <c r="H97" s="53" t="s">
        <v>457</v>
      </c>
      <c r="I97" s="50" t="s">
        <v>46</v>
      </c>
      <c r="J97" s="39">
        <v>5.7291666666666667E-4</v>
      </c>
      <c r="K97" s="16">
        <f>IF(J97&gt;0,INDEX(PTS,MATCH(J97,_50_NL_F,-1)),"")</f>
        <v>37</v>
      </c>
      <c r="L97" s="55"/>
      <c r="M97" s="50" t="s">
        <v>45</v>
      </c>
      <c r="N97" s="37"/>
      <c r="O97" s="16" t="str">
        <f>IF(N97&gt;0,INDEX(PTS,MATCH(N97,_50_DOS_F,-1)),"")</f>
        <v/>
      </c>
      <c r="P97" s="55"/>
      <c r="Q97" s="51" t="s">
        <v>58</v>
      </c>
      <c r="R97" s="51" t="s">
        <v>458</v>
      </c>
      <c r="S97" s="51" t="s">
        <v>71</v>
      </c>
      <c r="T97" s="51" t="s">
        <v>72</v>
      </c>
    </row>
    <row r="98" spans="1:20" ht="15" x14ac:dyDescent="0.2">
      <c r="A98" s="50">
        <v>102</v>
      </c>
      <c r="B98" s="193" t="s">
        <v>244</v>
      </c>
      <c r="C98" s="52" t="s">
        <v>39</v>
      </c>
      <c r="D98" s="51" t="s">
        <v>40</v>
      </c>
      <c r="E98" s="51" t="s">
        <v>459</v>
      </c>
      <c r="F98" s="51" t="s">
        <v>460</v>
      </c>
      <c r="G98" s="51" t="s">
        <v>43</v>
      </c>
      <c r="H98" s="53" t="s">
        <v>461</v>
      </c>
      <c r="I98" s="50" t="s">
        <v>46</v>
      </c>
      <c r="J98" s="39">
        <v>5.1157407407407412E-4</v>
      </c>
      <c r="K98" s="16">
        <f>IF(J98&gt;0,INDEX(PTS,MATCH(J98,_50_NL_F,-1)),"")</f>
        <v>42</v>
      </c>
      <c r="L98" s="55"/>
      <c r="M98" s="50" t="s">
        <v>57</v>
      </c>
      <c r="N98" s="39">
        <v>6.2268518518518521E-4</v>
      </c>
      <c r="O98" s="16">
        <f>IF(N98&gt;0,INDEX(PTS,MATCH(N98,_50_BRA_F,-1)),"")</f>
        <v>41</v>
      </c>
      <c r="P98" s="55"/>
      <c r="Q98" s="51" t="s">
        <v>58</v>
      </c>
      <c r="R98" s="51" t="s">
        <v>462</v>
      </c>
      <c r="S98" s="51" t="s">
        <v>147</v>
      </c>
      <c r="T98" s="51" t="s">
        <v>148</v>
      </c>
    </row>
    <row r="99" spans="1:20" ht="15" x14ac:dyDescent="0.2">
      <c r="A99" s="50">
        <v>103</v>
      </c>
      <c r="B99" s="193" t="s">
        <v>96</v>
      </c>
      <c r="C99" s="57" t="s">
        <v>63</v>
      </c>
      <c r="D99" s="51" t="s">
        <v>40</v>
      </c>
      <c r="E99" s="51" t="s">
        <v>463</v>
      </c>
      <c r="F99" s="51" t="s">
        <v>464</v>
      </c>
      <c r="G99" s="51" t="s">
        <v>43</v>
      </c>
      <c r="H99" s="53" t="s">
        <v>465</v>
      </c>
      <c r="I99" s="50" t="s">
        <v>57</v>
      </c>
      <c r="J99" s="39">
        <v>6.5740740740740733E-4</v>
      </c>
      <c r="K99" s="16">
        <f>IF(J99&gt;0,INDEX(PTS,MATCH(J99,_50_BRA_F,-1)),"")</f>
        <v>38</v>
      </c>
      <c r="L99" s="55"/>
      <c r="M99" s="50" t="s">
        <v>46</v>
      </c>
      <c r="N99" s="39">
        <v>6.5625000000000004E-4</v>
      </c>
      <c r="O99" s="16">
        <f>IF(N99&gt;0,INDEX(PTS,MATCH(N99,_50_NL_F,-1)),"")</f>
        <v>30</v>
      </c>
      <c r="P99" s="55"/>
      <c r="Q99" s="51" t="s">
        <v>58</v>
      </c>
      <c r="R99" s="51" t="s">
        <v>466</v>
      </c>
      <c r="S99" s="51" t="s">
        <v>101</v>
      </c>
      <c r="T99" s="51" t="s">
        <v>102</v>
      </c>
    </row>
    <row r="100" spans="1:20" ht="15" x14ac:dyDescent="0.2">
      <c r="A100" s="50">
        <v>104</v>
      </c>
      <c r="B100" s="193" t="s">
        <v>124</v>
      </c>
      <c r="C100" s="56" t="s">
        <v>52</v>
      </c>
      <c r="D100" s="51" t="s">
        <v>125</v>
      </c>
      <c r="E100" s="51" t="s">
        <v>463</v>
      </c>
      <c r="F100" s="51" t="s">
        <v>467</v>
      </c>
      <c r="G100" s="51" t="s">
        <v>55</v>
      </c>
      <c r="H100" s="53" t="s">
        <v>468</v>
      </c>
      <c r="I100" s="50" t="s">
        <v>57</v>
      </c>
      <c r="J100" s="39">
        <v>5.8101851851851858E-4</v>
      </c>
      <c r="K100" s="16">
        <f>IF(J100&gt;0,INDEX(PTS,MATCH(J100,_50_BRA_F,-1)),"")</f>
        <v>44</v>
      </c>
      <c r="L100" s="55"/>
      <c r="M100" s="50" t="s">
        <v>46</v>
      </c>
      <c r="N100" s="39">
        <v>5.3587962962962953E-4</v>
      </c>
      <c r="O100" s="16">
        <f>IF(N100&gt;0,INDEX(PTS,MATCH(N100,_50_NL_F,-1)),"")</f>
        <v>40</v>
      </c>
      <c r="P100" s="55"/>
      <c r="Q100" s="51" t="s">
        <v>58</v>
      </c>
      <c r="R100" s="51" t="s">
        <v>469</v>
      </c>
      <c r="S100" s="51" t="s">
        <v>101</v>
      </c>
      <c r="T100" s="51" t="s">
        <v>102</v>
      </c>
    </row>
    <row r="101" spans="1:20" ht="15" x14ac:dyDescent="0.2">
      <c r="A101" s="50">
        <v>105</v>
      </c>
      <c r="B101" s="193" t="s">
        <v>90</v>
      </c>
      <c r="C101" s="57" t="s">
        <v>63</v>
      </c>
      <c r="D101" s="59"/>
      <c r="E101" s="51" t="s">
        <v>470</v>
      </c>
      <c r="F101" s="51" t="s">
        <v>471</v>
      </c>
      <c r="G101" s="51" t="s">
        <v>43</v>
      </c>
      <c r="H101" s="53" t="s">
        <v>472</v>
      </c>
      <c r="I101" s="50" t="s">
        <v>46</v>
      </c>
      <c r="J101" s="39">
        <v>4.7222222222222218E-4</v>
      </c>
      <c r="K101" s="16">
        <f>IF(J101&gt;0,INDEX(PTS,MATCH(J101,_50_NL_F,-1)),"")</f>
        <v>46</v>
      </c>
      <c r="L101" s="55"/>
      <c r="M101" s="50" t="s">
        <v>57</v>
      </c>
      <c r="N101" s="39">
        <v>6.3194444444444442E-4</v>
      </c>
      <c r="O101" s="16">
        <f>IF(N101&gt;0,INDEX(PTS,MATCH(N101,_50_BRA_F,-1)),"")</f>
        <v>40</v>
      </c>
      <c r="P101" s="55"/>
      <c r="Q101" s="51" t="s">
        <v>58</v>
      </c>
      <c r="R101" s="51" t="s">
        <v>473</v>
      </c>
      <c r="S101" s="51" t="s">
        <v>88</v>
      </c>
      <c r="T101" s="51" t="s">
        <v>89</v>
      </c>
    </row>
    <row r="102" spans="1:20" ht="15" x14ac:dyDescent="0.2">
      <c r="A102" s="50">
        <v>106</v>
      </c>
      <c r="B102" s="193" t="s">
        <v>38</v>
      </c>
      <c r="C102" s="52" t="s">
        <v>39</v>
      </c>
      <c r="D102" s="51" t="s">
        <v>40</v>
      </c>
      <c r="E102" s="51" t="s">
        <v>474</v>
      </c>
      <c r="F102" s="51" t="s">
        <v>475</v>
      </c>
      <c r="G102" s="51" t="s">
        <v>67</v>
      </c>
      <c r="H102" s="53" t="s">
        <v>476</v>
      </c>
      <c r="I102" s="50" t="s">
        <v>69</v>
      </c>
      <c r="J102" s="39">
        <v>4.2708333333333335E-4</v>
      </c>
      <c r="K102" s="16">
        <f>IF(J102&gt;0,INDEX(PTS,MATCH(J102,SAUV_G,-1)),"")</f>
        <v>26</v>
      </c>
      <c r="L102" s="55"/>
      <c r="M102" s="50" t="s">
        <v>57</v>
      </c>
      <c r="N102" s="39">
        <v>6.3310185185185192E-4</v>
      </c>
      <c r="O102" s="16">
        <f>IF(N102&gt;0,INDEX(PTS,MATCH(N102,_50_BRA_G,-1)),"")</f>
        <v>33</v>
      </c>
      <c r="P102" s="55"/>
      <c r="Q102" s="51" t="s">
        <v>47</v>
      </c>
      <c r="R102" s="51" t="s">
        <v>477</v>
      </c>
      <c r="S102" s="51" t="s">
        <v>49</v>
      </c>
      <c r="T102" s="51" t="s">
        <v>50</v>
      </c>
    </row>
    <row r="103" spans="1:20" ht="15" x14ac:dyDescent="0.2">
      <c r="A103" s="50">
        <v>107</v>
      </c>
      <c r="B103" s="193" t="s">
        <v>361</v>
      </c>
      <c r="C103" s="52" t="s">
        <v>39</v>
      </c>
      <c r="D103" s="51" t="s">
        <v>40</v>
      </c>
      <c r="E103" s="51" t="s">
        <v>478</v>
      </c>
      <c r="F103" s="51" t="s">
        <v>479</v>
      </c>
      <c r="G103" s="51" t="s">
        <v>43</v>
      </c>
      <c r="H103" s="53" t="s">
        <v>480</v>
      </c>
      <c r="I103" s="50" t="s">
        <v>57</v>
      </c>
      <c r="J103" s="39">
        <v>6.5856481481481484E-4</v>
      </c>
      <c r="K103" s="16">
        <f>IF(J103&gt;0,INDEX(PTS,MATCH(J103,_50_BRA_F,-1)),"")</f>
        <v>38</v>
      </c>
      <c r="L103" s="55"/>
      <c r="M103" s="50" t="s">
        <v>46</v>
      </c>
      <c r="N103" s="39">
        <v>5.7638888888888887E-4</v>
      </c>
      <c r="O103" s="16">
        <f>IF(N103&gt;0,INDEX(PTS,MATCH(N103,_50_NL_F,-1)),"")</f>
        <v>37</v>
      </c>
      <c r="P103" s="55"/>
      <c r="Q103" s="51" t="s">
        <v>364</v>
      </c>
      <c r="R103" s="51" t="s">
        <v>481</v>
      </c>
      <c r="S103" s="51" t="s">
        <v>194</v>
      </c>
      <c r="T103" s="51" t="s">
        <v>195</v>
      </c>
    </row>
    <row r="104" spans="1:20" ht="15" x14ac:dyDescent="0.2">
      <c r="A104" s="50">
        <v>108</v>
      </c>
      <c r="B104" s="193" t="s">
        <v>244</v>
      </c>
      <c r="C104" s="52" t="s">
        <v>39</v>
      </c>
      <c r="D104" s="51" t="s">
        <v>40</v>
      </c>
      <c r="E104" s="51" t="s">
        <v>482</v>
      </c>
      <c r="F104" s="51" t="s">
        <v>483</v>
      </c>
      <c r="G104" s="51" t="s">
        <v>43</v>
      </c>
      <c r="H104" s="53" t="s">
        <v>484</v>
      </c>
      <c r="I104" s="50" t="s">
        <v>57</v>
      </c>
      <c r="J104" s="39">
        <v>6.4236111111111113E-4</v>
      </c>
      <c r="K104" s="16">
        <f>IF(J104&gt;0,INDEX(PTS,MATCH(J104,_50_BRA_F,-1)),"")</f>
        <v>39</v>
      </c>
      <c r="L104" s="55"/>
      <c r="M104" s="50" t="s">
        <v>45</v>
      </c>
      <c r="N104" s="37">
        <v>5.9722222222222219E-4</v>
      </c>
      <c r="O104" s="16">
        <f>IF(N104&gt;0,INDEX(PTS,MATCH(N104,_50_DOS_F,-1)),"")</f>
        <v>41</v>
      </c>
      <c r="P104" s="55"/>
      <c r="Q104" s="51" t="s">
        <v>58</v>
      </c>
      <c r="R104" s="51" t="s">
        <v>485</v>
      </c>
      <c r="S104" s="51" t="s">
        <v>147</v>
      </c>
      <c r="T104" s="51" t="s">
        <v>148</v>
      </c>
    </row>
    <row r="105" spans="1:20" ht="15" x14ac:dyDescent="0.2">
      <c r="A105" s="50">
        <v>109</v>
      </c>
      <c r="B105" s="193" t="s">
        <v>142</v>
      </c>
      <c r="C105" s="58" t="s">
        <v>73</v>
      </c>
      <c r="D105" s="51" t="s">
        <v>40</v>
      </c>
      <c r="E105" s="51" t="s">
        <v>486</v>
      </c>
      <c r="F105" s="51" t="s">
        <v>487</v>
      </c>
      <c r="G105" s="51" t="s">
        <v>76</v>
      </c>
      <c r="H105" s="53" t="s">
        <v>488</v>
      </c>
      <c r="I105" s="50" t="s">
        <v>46</v>
      </c>
      <c r="J105" s="39">
        <v>4.884259259259259E-4</v>
      </c>
      <c r="K105" s="16">
        <f>IF(J105&gt;0,INDEX(PTS,MATCH(J105,_50_NL_G,-1)),"")</f>
        <v>36</v>
      </c>
      <c r="L105" s="55"/>
      <c r="M105" s="50" t="s">
        <v>45</v>
      </c>
      <c r="N105" s="39">
        <v>6.9097222222222216E-4</v>
      </c>
      <c r="O105" s="16">
        <f>IF(N105&gt;0,INDEX(PTS,MATCH(N105,_50_DOS_G,-1)),"")</f>
        <v>27</v>
      </c>
      <c r="P105" s="55"/>
      <c r="Q105" s="51" t="s">
        <v>58</v>
      </c>
      <c r="R105" s="51" t="s">
        <v>489</v>
      </c>
      <c r="S105" s="51" t="s">
        <v>147</v>
      </c>
      <c r="T105" s="51" t="s">
        <v>148</v>
      </c>
    </row>
    <row r="106" spans="1:20" ht="15" x14ac:dyDescent="0.2">
      <c r="A106" s="50">
        <v>110</v>
      </c>
      <c r="B106" s="193" t="s">
        <v>142</v>
      </c>
      <c r="C106" s="58" t="s">
        <v>73</v>
      </c>
      <c r="D106" s="51" t="s">
        <v>40</v>
      </c>
      <c r="E106" s="51" t="s">
        <v>491</v>
      </c>
      <c r="F106" s="51" t="s">
        <v>492</v>
      </c>
      <c r="G106" s="51" t="s">
        <v>67</v>
      </c>
      <c r="H106" s="53" t="s">
        <v>368</v>
      </c>
      <c r="I106" s="50" t="s">
        <v>46</v>
      </c>
      <c r="J106" s="39">
        <v>5.8333333333333338E-4</v>
      </c>
      <c r="K106" s="16">
        <f>IF(J106&gt;0,INDEX(PTS,MATCH(J106,_50_NL_G,-1)),"")</f>
        <v>28</v>
      </c>
      <c r="L106" s="55"/>
      <c r="M106" s="50" t="s">
        <v>45</v>
      </c>
      <c r="N106" s="39">
        <v>6.2615740740740741E-4</v>
      </c>
      <c r="O106" s="16">
        <f>IF(N106&gt;0,INDEX(PTS,MATCH(N106,_50_DOS_G,-1)),"")</f>
        <v>32</v>
      </c>
      <c r="P106" s="55"/>
      <c r="Q106" s="51" t="s">
        <v>58</v>
      </c>
      <c r="R106" s="51" t="s">
        <v>493</v>
      </c>
      <c r="S106" s="51" t="s">
        <v>147</v>
      </c>
      <c r="T106" s="51" t="s">
        <v>148</v>
      </c>
    </row>
    <row r="107" spans="1:20" ht="15" x14ac:dyDescent="0.2">
      <c r="A107" s="50">
        <v>111</v>
      </c>
      <c r="B107" s="193" t="s">
        <v>96</v>
      </c>
      <c r="C107" s="57" t="s">
        <v>63</v>
      </c>
      <c r="D107" s="51" t="s">
        <v>40</v>
      </c>
      <c r="E107" s="51" t="s">
        <v>494</v>
      </c>
      <c r="F107" s="51" t="s">
        <v>495</v>
      </c>
      <c r="G107" s="51" t="s">
        <v>43</v>
      </c>
      <c r="H107" s="53" t="s">
        <v>496</v>
      </c>
      <c r="I107" s="50" t="s">
        <v>45</v>
      </c>
      <c r="J107" s="37">
        <v>5.1504629629629632E-4</v>
      </c>
      <c r="K107" s="16">
        <f>IF(J107&gt;0,INDEX(PTS,MATCH(J107,_50_DOS_F,-1)),"")</f>
        <v>48</v>
      </c>
      <c r="L107" s="55">
        <v>43</v>
      </c>
      <c r="M107" s="50" t="s">
        <v>94</v>
      </c>
      <c r="N107" s="39">
        <v>5.4282407407407404E-4</v>
      </c>
      <c r="O107" s="16">
        <f>IF(N107&gt;0,INDEX(PTS,MATCH(N107,_50_PAP_F,-1)),"")</f>
        <v>48</v>
      </c>
      <c r="P107" s="55"/>
      <c r="Q107" s="51" t="s">
        <v>58</v>
      </c>
      <c r="R107" s="51" t="s">
        <v>497</v>
      </c>
      <c r="S107" s="51" t="s">
        <v>101</v>
      </c>
      <c r="T107" s="51" t="s">
        <v>102</v>
      </c>
    </row>
    <row r="108" spans="1:20" ht="15" x14ac:dyDescent="0.2">
      <c r="A108" s="50">
        <v>112</v>
      </c>
      <c r="B108" s="193" t="s">
        <v>124</v>
      </c>
      <c r="C108" s="56" t="s">
        <v>52</v>
      </c>
      <c r="D108" s="51" t="s">
        <v>125</v>
      </c>
      <c r="E108" s="51" t="s">
        <v>494</v>
      </c>
      <c r="F108" s="51" t="s">
        <v>277</v>
      </c>
      <c r="G108" s="51" t="s">
        <v>76</v>
      </c>
      <c r="H108" s="53" t="s">
        <v>498</v>
      </c>
      <c r="I108" s="50" t="s">
        <v>94</v>
      </c>
      <c r="J108" s="39">
        <v>4.5254629629629632E-4</v>
      </c>
      <c r="K108" s="16">
        <f>IF(J108&gt;0,INDEX(PTS,MATCH(J108,_50_PAP_G,-1)),"")</f>
        <v>50</v>
      </c>
      <c r="L108" s="55"/>
      <c r="M108" s="50" t="s">
        <v>45</v>
      </c>
      <c r="N108" s="39">
        <v>4.4328703703703701E-4</v>
      </c>
      <c r="O108" s="16">
        <f>IF(N108&gt;0,INDEX(PTS,MATCH(N108,_50_DOS_G,-1)),"")</f>
        <v>48</v>
      </c>
      <c r="P108" s="55"/>
      <c r="Q108" s="51" t="s">
        <v>58</v>
      </c>
      <c r="R108" s="51" t="s">
        <v>499</v>
      </c>
      <c r="S108" s="51" t="s">
        <v>101</v>
      </c>
      <c r="T108" s="51" t="s">
        <v>102</v>
      </c>
    </row>
    <row r="109" spans="1:20" ht="15" x14ac:dyDescent="0.2">
      <c r="A109" s="50">
        <v>113</v>
      </c>
      <c r="B109" s="193" t="s">
        <v>189</v>
      </c>
      <c r="C109" s="57" t="s">
        <v>63</v>
      </c>
      <c r="D109" s="51" t="s">
        <v>40</v>
      </c>
      <c r="E109" s="51" t="s">
        <v>500</v>
      </c>
      <c r="F109" s="51" t="s">
        <v>277</v>
      </c>
      <c r="G109" s="51" t="s">
        <v>67</v>
      </c>
      <c r="H109" s="53" t="s">
        <v>501</v>
      </c>
      <c r="I109" s="50" t="s">
        <v>45</v>
      </c>
      <c r="J109" s="39">
        <v>5.9143518518518518E-4</v>
      </c>
      <c r="K109" s="16">
        <f>IF(J109&gt;0,INDEX(PTS,MATCH(J109,_50_DOS_G,-1)),"")</f>
        <v>35</v>
      </c>
      <c r="L109" s="55"/>
      <c r="M109" s="50" t="s">
        <v>46</v>
      </c>
      <c r="N109" s="39">
        <v>4.8032407407407404E-4</v>
      </c>
      <c r="O109" s="16">
        <f>IF(N109&gt;0,INDEX(PTS,MATCH(N109,_50_NL_G,-1)),"")</f>
        <v>37</v>
      </c>
      <c r="P109" s="55"/>
      <c r="Q109" s="51" t="s">
        <v>58</v>
      </c>
      <c r="R109" s="51" t="s">
        <v>502</v>
      </c>
      <c r="S109" s="51" t="s">
        <v>194</v>
      </c>
      <c r="T109" s="51" t="s">
        <v>195</v>
      </c>
    </row>
    <row r="110" spans="1:20" ht="15" x14ac:dyDescent="0.2">
      <c r="A110" s="50">
        <v>114</v>
      </c>
      <c r="B110" s="193" t="s">
        <v>38</v>
      </c>
      <c r="C110" s="57" t="s">
        <v>63</v>
      </c>
      <c r="D110" s="51" t="s">
        <v>40</v>
      </c>
      <c r="E110" s="51" t="s">
        <v>503</v>
      </c>
      <c r="F110" s="51" t="s">
        <v>42</v>
      </c>
      <c r="G110" s="51" t="s">
        <v>43</v>
      </c>
      <c r="H110" s="53" t="s">
        <v>504</v>
      </c>
      <c r="I110" s="50" t="s">
        <v>57</v>
      </c>
      <c r="J110" s="39">
        <v>7.4421296296296301E-4</v>
      </c>
      <c r="K110" s="16">
        <f>IF(J110&gt;0,INDEX(PTS,MATCH(J110,_50_BRA_F,-1)),"")</f>
        <v>32</v>
      </c>
      <c r="L110" s="55"/>
      <c r="M110" s="50" t="s">
        <v>46</v>
      </c>
      <c r="N110" s="39">
        <v>5.9490740740740739E-4</v>
      </c>
      <c r="O110" s="16">
        <f>IF(N110&gt;0,INDEX(PTS,MATCH(N110,_50_NL_F,-1)),"")</f>
        <v>35</v>
      </c>
      <c r="P110" s="55"/>
      <c r="Q110" s="51" t="s">
        <v>58</v>
      </c>
      <c r="R110" s="51" t="s">
        <v>505</v>
      </c>
      <c r="S110" s="51" t="s">
        <v>49</v>
      </c>
      <c r="T110" s="51" t="s">
        <v>50</v>
      </c>
    </row>
    <row r="111" spans="1:20" ht="15" x14ac:dyDescent="0.2">
      <c r="A111" s="50">
        <v>115</v>
      </c>
      <c r="B111" s="193" t="s">
        <v>124</v>
      </c>
      <c r="C111" s="57" t="s">
        <v>63</v>
      </c>
      <c r="D111" s="51" t="s">
        <v>125</v>
      </c>
      <c r="E111" s="51" t="s">
        <v>506</v>
      </c>
      <c r="F111" s="51" t="s">
        <v>507</v>
      </c>
      <c r="G111" s="51" t="s">
        <v>67</v>
      </c>
      <c r="H111" s="53" t="s">
        <v>508</v>
      </c>
      <c r="I111" s="50" t="s">
        <v>69</v>
      </c>
      <c r="J111" s="39" t="s">
        <v>1062</v>
      </c>
      <c r="K111" s="16" t="e">
        <f>IF(J111&gt;0,INDEX(PTS,MATCH(J111,SAUV_G,-1)),"")</f>
        <v>#N/A</v>
      </c>
      <c r="L111" s="55"/>
      <c r="M111" s="50" t="s">
        <v>45</v>
      </c>
      <c r="N111" s="39">
        <v>6.6782407407407404E-4</v>
      </c>
      <c r="O111" s="16">
        <f>IF(N111&gt;0,INDEX(PTS,MATCH(N111,_50_DOS_G,-1)),"")</f>
        <v>29</v>
      </c>
      <c r="P111" s="55"/>
      <c r="Q111" s="51" t="s">
        <v>58</v>
      </c>
      <c r="R111" s="51" t="s">
        <v>509</v>
      </c>
      <c r="S111" s="51" t="s">
        <v>101</v>
      </c>
      <c r="T111" s="51" t="s">
        <v>102</v>
      </c>
    </row>
    <row r="112" spans="1:20" ht="15" x14ac:dyDescent="0.2">
      <c r="A112" s="50">
        <v>116</v>
      </c>
      <c r="B112" s="193" t="s">
        <v>244</v>
      </c>
      <c r="C112" s="58" t="s">
        <v>73</v>
      </c>
      <c r="D112" s="51" t="s">
        <v>40</v>
      </c>
      <c r="E112" s="51" t="s">
        <v>510</v>
      </c>
      <c r="F112" s="51" t="s">
        <v>321</v>
      </c>
      <c r="G112" s="51" t="s">
        <v>76</v>
      </c>
      <c r="H112" s="53" t="s">
        <v>511</v>
      </c>
      <c r="I112" s="50" t="s">
        <v>45</v>
      </c>
      <c r="J112" s="39">
        <v>5.5787037037037036E-4</v>
      </c>
      <c r="K112" s="16">
        <f>IF(J112&gt;0,INDEX(PTS,MATCH(J112,_50_DOS_G,-1)),"")</f>
        <v>38</v>
      </c>
      <c r="L112" s="55">
        <v>33</v>
      </c>
      <c r="M112" s="50" t="s">
        <v>57</v>
      </c>
      <c r="N112" s="39">
        <v>5.8564814814814818E-4</v>
      </c>
      <c r="O112" s="16">
        <f>IF(N112&gt;0,INDEX(PTS,MATCH(N112,_50_BRA_G,-1)),"")</f>
        <v>37</v>
      </c>
      <c r="P112" s="55"/>
      <c r="Q112" s="51" t="s">
        <v>58</v>
      </c>
      <c r="R112" s="51" t="s">
        <v>512</v>
      </c>
      <c r="S112" s="51" t="s">
        <v>147</v>
      </c>
      <c r="T112" s="51" t="s">
        <v>148</v>
      </c>
    </row>
    <row r="113" spans="1:20" ht="15" x14ac:dyDescent="0.2">
      <c r="A113" s="50">
        <v>117</v>
      </c>
      <c r="B113" s="193" t="s">
        <v>124</v>
      </c>
      <c r="C113" s="56" t="s">
        <v>52</v>
      </c>
      <c r="D113" s="51" t="s">
        <v>125</v>
      </c>
      <c r="E113" s="51" t="s">
        <v>513</v>
      </c>
      <c r="F113" s="51" t="s">
        <v>514</v>
      </c>
      <c r="G113" s="51" t="s">
        <v>76</v>
      </c>
      <c r="H113" s="53" t="s">
        <v>515</v>
      </c>
      <c r="I113" s="50" t="s">
        <v>69</v>
      </c>
      <c r="J113" s="39">
        <v>3.2523148148148152E-4</v>
      </c>
      <c r="K113" s="16">
        <f>IF(J113&gt;0,INDEX(PTS,MATCH(J113,SAUV_G,-1)),"")</f>
        <v>49</v>
      </c>
      <c r="L113" s="55"/>
      <c r="M113" s="50" t="s">
        <v>94</v>
      </c>
      <c r="N113" s="39">
        <v>4.2708333333333335E-4</v>
      </c>
      <c r="O113" s="16">
        <f>IF(N113&gt;0,INDEX(PTS,MATCH(N113,_50_PAP_G,-1)),"")</f>
        <v>54</v>
      </c>
      <c r="P113" s="55"/>
      <c r="Q113" s="51" t="s">
        <v>58</v>
      </c>
      <c r="R113" s="51" t="s">
        <v>516</v>
      </c>
      <c r="S113" s="51" t="s">
        <v>101</v>
      </c>
      <c r="T113" s="51" t="s">
        <v>102</v>
      </c>
    </row>
    <row r="114" spans="1:20" ht="15" x14ac:dyDescent="0.2">
      <c r="A114" s="50">
        <v>118</v>
      </c>
      <c r="B114" s="193" t="s">
        <v>244</v>
      </c>
      <c r="C114" s="58" t="s">
        <v>73</v>
      </c>
      <c r="D114" s="51" t="s">
        <v>40</v>
      </c>
      <c r="E114" s="51" t="s">
        <v>517</v>
      </c>
      <c r="F114" s="51" t="s">
        <v>518</v>
      </c>
      <c r="G114" s="51" t="s">
        <v>76</v>
      </c>
      <c r="H114" s="53" t="s">
        <v>519</v>
      </c>
      <c r="I114" s="50" t="s">
        <v>57</v>
      </c>
      <c r="J114" s="39">
        <v>5.4745370370370375E-4</v>
      </c>
      <c r="K114" s="16">
        <f>IF(J114&gt;0,INDEX(PTS,MATCH(J114,_50_BRA_G,-1)),"")</f>
        <v>40</v>
      </c>
      <c r="L114" s="55"/>
      <c r="M114" s="50" t="s">
        <v>46</v>
      </c>
      <c r="N114" s="39">
        <v>3.9583333333333338E-4</v>
      </c>
      <c r="O114" s="16">
        <f>IF(N114&gt;0,INDEX(PTS,MATCH(N114,_50_NL_G,-1)),"")</f>
        <v>45</v>
      </c>
      <c r="P114" s="55"/>
      <c r="Q114" s="51" t="s">
        <v>58</v>
      </c>
      <c r="R114" s="51" t="s">
        <v>520</v>
      </c>
      <c r="S114" s="51" t="s">
        <v>147</v>
      </c>
      <c r="T114" s="51" t="s">
        <v>148</v>
      </c>
    </row>
    <row r="115" spans="1:20" ht="15" x14ac:dyDescent="0.2">
      <c r="A115" s="50">
        <v>119</v>
      </c>
      <c r="B115" s="193" t="s">
        <v>244</v>
      </c>
      <c r="C115" s="52" t="s">
        <v>39</v>
      </c>
      <c r="D115" s="51" t="s">
        <v>40</v>
      </c>
      <c r="E115" s="51" t="s">
        <v>517</v>
      </c>
      <c r="F115" s="51" t="s">
        <v>521</v>
      </c>
      <c r="G115" s="51" t="s">
        <v>43</v>
      </c>
      <c r="H115" s="53" t="s">
        <v>522</v>
      </c>
      <c r="I115" s="50" t="s">
        <v>69</v>
      </c>
      <c r="J115" s="39">
        <v>3.8541666666666667E-4</v>
      </c>
      <c r="K115" s="16">
        <f>IF(J115&gt;0,INDEX(PTS,MATCH(J115,SAUV_F,-1)),"")</f>
        <v>40</v>
      </c>
      <c r="L115" s="55"/>
      <c r="M115" s="50" t="s">
        <v>45</v>
      </c>
      <c r="N115" s="37">
        <v>5.1620370370370372E-4</v>
      </c>
      <c r="O115" s="16">
        <f>IF(N115&gt;0,INDEX(PTS,MATCH(N115,_50_DOS_F,-1)),"")</f>
        <v>48</v>
      </c>
      <c r="P115" s="55"/>
      <c r="Q115" s="51" t="s">
        <v>58</v>
      </c>
      <c r="R115" s="51" t="s">
        <v>523</v>
      </c>
      <c r="S115" s="51" t="s">
        <v>147</v>
      </c>
      <c r="T115" s="51" t="s">
        <v>148</v>
      </c>
    </row>
    <row r="116" spans="1:20" ht="15" x14ac:dyDescent="0.2">
      <c r="A116" s="50">
        <v>120</v>
      </c>
      <c r="B116" s="193" t="s">
        <v>103</v>
      </c>
      <c r="C116" s="57" t="s">
        <v>63</v>
      </c>
      <c r="D116" s="51" t="s">
        <v>40</v>
      </c>
      <c r="E116" s="51" t="s">
        <v>524</v>
      </c>
      <c r="F116" s="51" t="s">
        <v>525</v>
      </c>
      <c r="G116" s="51" t="s">
        <v>43</v>
      </c>
      <c r="H116" s="53" t="s">
        <v>315</v>
      </c>
      <c r="I116" s="50" t="s">
        <v>45</v>
      </c>
      <c r="J116" s="37">
        <v>7.6504629629629622E-4</v>
      </c>
      <c r="K116" s="16">
        <f>IF(J116&gt;0,INDEX(PTS,MATCH(J116,_50_DOS_F,-1)),"")</f>
        <v>30</v>
      </c>
      <c r="L116" s="55"/>
      <c r="M116" s="50" t="s">
        <v>46</v>
      </c>
      <c r="N116" s="39">
        <v>5.4282407407407404E-4</v>
      </c>
      <c r="O116" s="16">
        <f>IF(N116&gt;0,INDEX(PTS,MATCH(N116,_50_NL_F,-1)),"")</f>
        <v>40</v>
      </c>
      <c r="P116" s="55"/>
      <c r="Q116" s="51" t="s">
        <v>58</v>
      </c>
      <c r="R116" s="51" t="s">
        <v>526</v>
      </c>
      <c r="S116" s="51" t="s">
        <v>108</v>
      </c>
      <c r="T116" s="51" t="s">
        <v>109</v>
      </c>
    </row>
    <row r="117" spans="1:20" ht="15" x14ac:dyDescent="0.2">
      <c r="A117" s="50">
        <v>121</v>
      </c>
      <c r="B117" s="193" t="s">
        <v>51</v>
      </c>
      <c r="C117" s="56" t="s">
        <v>52</v>
      </c>
      <c r="D117" s="51" t="s">
        <v>40</v>
      </c>
      <c r="E117" s="51" t="s">
        <v>527</v>
      </c>
      <c r="F117" s="51" t="s">
        <v>405</v>
      </c>
      <c r="G117" s="51" t="s">
        <v>76</v>
      </c>
      <c r="H117" s="53" t="s">
        <v>528</v>
      </c>
      <c r="I117" s="50" t="s">
        <v>69</v>
      </c>
      <c r="J117" s="39">
        <v>4.0277777777777773E-4</v>
      </c>
      <c r="K117" s="16">
        <f>IF(J117&gt;0,INDEX(PTS,MATCH(J117,SAUV_G,-1)),"")</f>
        <v>31</v>
      </c>
      <c r="L117" s="55"/>
      <c r="M117" s="50" t="s">
        <v>46</v>
      </c>
      <c r="N117" s="39">
        <v>3.6805555555555555E-4</v>
      </c>
      <c r="O117" s="16">
        <f>IF(N117&gt;0,INDEX(PTS,MATCH(N117,_50_NL_G,-1)),"")</f>
        <v>49</v>
      </c>
      <c r="P117" s="55"/>
      <c r="Q117" s="51" t="s">
        <v>58</v>
      </c>
      <c r="R117" s="51" t="s">
        <v>529</v>
      </c>
      <c r="S117" s="51" t="s">
        <v>60</v>
      </c>
      <c r="T117" s="51" t="s">
        <v>61</v>
      </c>
    </row>
    <row r="118" spans="1:20" ht="15" x14ac:dyDescent="0.2">
      <c r="A118" s="50">
        <v>122</v>
      </c>
      <c r="B118" s="193" t="s">
        <v>38</v>
      </c>
      <c r="C118" s="57" t="s">
        <v>63</v>
      </c>
      <c r="D118" s="51" t="s">
        <v>40</v>
      </c>
      <c r="E118" s="51" t="s">
        <v>530</v>
      </c>
      <c r="F118" s="51" t="s">
        <v>531</v>
      </c>
      <c r="G118" s="51" t="s">
        <v>67</v>
      </c>
      <c r="H118" s="53" t="s">
        <v>532</v>
      </c>
      <c r="I118" s="50" t="s">
        <v>45</v>
      </c>
      <c r="J118" s="39">
        <v>7.2685185185185179E-4</v>
      </c>
      <c r="K118" s="16">
        <f>IF(J118&gt;0,INDEX(PTS,MATCH(J118,_50_DOS_G,-1)),"")</f>
        <v>24</v>
      </c>
      <c r="L118" s="55"/>
      <c r="M118" s="50" t="s">
        <v>46</v>
      </c>
      <c r="N118" s="39">
        <v>5.5439814814814815E-4</v>
      </c>
      <c r="O118" s="16">
        <f>IF(N118&gt;0,INDEX(PTS,MATCH(N118,_50_NL_G,-1)),"")</f>
        <v>31</v>
      </c>
      <c r="P118" s="55"/>
      <c r="Q118" s="51" t="s">
        <v>58</v>
      </c>
      <c r="R118" s="51" t="s">
        <v>533</v>
      </c>
      <c r="S118" s="51" t="s">
        <v>49</v>
      </c>
      <c r="T118" s="51" t="s">
        <v>50</v>
      </c>
    </row>
    <row r="119" spans="1:20" ht="15" x14ac:dyDescent="0.2">
      <c r="A119" s="50">
        <v>123</v>
      </c>
      <c r="B119" s="193" t="s">
        <v>189</v>
      </c>
      <c r="C119" s="57" t="s">
        <v>63</v>
      </c>
      <c r="D119" s="51" t="s">
        <v>40</v>
      </c>
      <c r="E119" s="51" t="s">
        <v>534</v>
      </c>
      <c r="F119" s="51" t="s">
        <v>535</v>
      </c>
      <c r="G119" s="51" t="s">
        <v>43</v>
      </c>
      <c r="H119" s="53" t="s">
        <v>536</v>
      </c>
      <c r="I119" s="50" t="s">
        <v>69</v>
      </c>
      <c r="J119" s="39">
        <v>5.2199074074074073E-4</v>
      </c>
      <c r="K119" s="16">
        <f>IF(J119&gt;0,INDEX(PTS,MATCH(J119,SAUV_F,-1)),"")</f>
        <v>17</v>
      </c>
      <c r="L119" s="55"/>
      <c r="M119" s="50" t="s">
        <v>46</v>
      </c>
      <c r="N119" s="39">
        <v>5.6481481481481476E-4</v>
      </c>
      <c r="O119" s="16">
        <f>IF(N119&gt;0,INDEX(PTS,MATCH(N119,_50_NL_F,-1)),"")</f>
        <v>38</v>
      </c>
      <c r="P119" s="55"/>
      <c r="Q119" s="51" t="s">
        <v>58</v>
      </c>
      <c r="R119" s="51" t="s">
        <v>537</v>
      </c>
      <c r="S119" s="51" t="s">
        <v>194</v>
      </c>
      <c r="T119" s="51" t="s">
        <v>195</v>
      </c>
    </row>
    <row r="120" spans="1:20" ht="15" x14ac:dyDescent="0.2">
      <c r="A120" s="50">
        <v>124</v>
      </c>
      <c r="B120" s="193" t="s">
        <v>90</v>
      </c>
      <c r="C120" s="57" t="s">
        <v>63</v>
      </c>
      <c r="D120" s="59"/>
      <c r="E120" s="51" t="s">
        <v>538</v>
      </c>
      <c r="F120" s="51" t="s">
        <v>539</v>
      </c>
      <c r="G120" s="51" t="s">
        <v>43</v>
      </c>
      <c r="H120" s="53" t="s">
        <v>540</v>
      </c>
      <c r="I120" s="50" t="s">
        <v>46</v>
      </c>
      <c r="J120" s="39">
        <v>7.4652777777777781E-4</v>
      </c>
      <c r="K120" s="16">
        <f>IF(J120&gt;0,INDEX(PTS,MATCH(J120,_50_NL_F,-1)),"")</f>
        <v>26</v>
      </c>
      <c r="L120" s="55"/>
      <c r="M120" s="50" t="s">
        <v>45</v>
      </c>
      <c r="N120" s="37">
        <v>7.175925925925927E-4</v>
      </c>
      <c r="O120" s="16">
        <f>IF(N120&gt;0,INDEX(PTS,MATCH(N120,_50_DOS_F,-1)),"")</f>
        <v>32</v>
      </c>
      <c r="P120" s="55"/>
      <c r="Q120" s="51" t="s">
        <v>58</v>
      </c>
      <c r="R120" s="51" t="s">
        <v>541</v>
      </c>
      <c r="S120" s="51" t="s">
        <v>88</v>
      </c>
      <c r="T120" s="51" t="s">
        <v>89</v>
      </c>
    </row>
    <row r="121" spans="1:20" ht="15" x14ac:dyDescent="0.2">
      <c r="A121" s="50">
        <v>125</v>
      </c>
      <c r="B121" s="193" t="s">
        <v>172</v>
      </c>
      <c r="C121" s="57" t="s">
        <v>63</v>
      </c>
      <c r="D121" s="51" t="s">
        <v>40</v>
      </c>
      <c r="E121" s="193" t="s">
        <v>1042</v>
      </c>
      <c r="F121" s="193" t="s">
        <v>1043</v>
      </c>
      <c r="G121" s="51" t="s">
        <v>67</v>
      </c>
      <c r="H121" s="53"/>
      <c r="I121" s="50" t="s">
        <v>46</v>
      </c>
      <c r="J121" s="39">
        <v>7.4884259259259262E-4</v>
      </c>
      <c r="K121" s="203">
        <v>14</v>
      </c>
      <c r="L121" s="55"/>
      <c r="M121" s="50" t="s">
        <v>57</v>
      </c>
      <c r="N121" s="39">
        <v>7.361111111111111E-4</v>
      </c>
      <c r="O121" s="16">
        <v>24</v>
      </c>
      <c r="P121" s="55"/>
      <c r="Q121" s="51" t="s">
        <v>58</v>
      </c>
      <c r="R121" s="51" t="s">
        <v>542</v>
      </c>
      <c r="S121" s="51" t="s">
        <v>176</v>
      </c>
      <c r="T121" s="51" t="s">
        <v>177</v>
      </c>
    </row>
    <row r="122" spans="1:20" ht="15" x14ac:dyDescent="0.2">
      <c r="A122">
        <v>119</v>
      </c>
      <c r="B122" s="193" t="s">
        <v>103</v>
      </c>
      <c r="C122" s="58" t="s">
        <v>73</v>
      </c>
      <c r="D122" s="51" t="s">
        <v>40</v>
      </c>
      <c r="E122" s="194" t="s">
        <v>1046</v>
      </c>
      <c r="F122" s="194" t="s">
        <v>935</v>
      </c>
      <c r="G122" s="194"/>
      <c r="H122" s="194"/>
      <c r="I122" s="50" t="s">
        <v>46</v>
      </c>
      <c r="J122" s="39">
        <v>5.011574074074073E-4</v>
      </c>
      <c r="K122" s="16">
        <v>35</v>
      </c>
      <c r="L122" s="194"/>
      <c r="M122" s="194"/>
      <c r="N122" s="194"/>
      <c r="O122" s="194"/>
      <c r="P122" s="194"/>
      <c r="Q122" s="194"/>
      <c r="R122" s="194"/>
      <c r="S122" s="194"/>
      <c r="T122" s="194"/>
    </row>
  </sheetData>
  <autoFilter ref="A1:T1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13</vt:i4>
      </vt:variant>
    </vt:vector>
  </HeadingPairs>
  <TitlesOfParts>
    <vt:vector size="35" baseType="lpstr">
      <vt:lpstr>Cotation F</vt:lpstr>
      <vt:lpstr>Sauv F</vt:lpstr>
      <vt:lpstr>Dos F</vt:lpstr>
      <vt:lpstr>Brasse F</vt:lpstr>
      <vt:lpstr>Pape F</vt:lpstr>
      <vt:lpstr>NL F</vt:lpstr>
      <vt:lpstr>Relais F</vt:lpstr>
      <vt:lpstr>Résult</vt:lpstr>
      <vt:lpstr>Nageurs</vt:lpstr>
      <vt:lpstr>Séries</vt:lpstr>
      <vt:lpstr>Etab C1</vt:lpstr>
      <vt:lpstr>Etab C2</vt:lpstr>
      <vt:lpstr>Exc C1</vt:lpstr>
      <vt:lpstr>EXC C2</vt:lpstr>
      <vt:lpstr>JA</vt:lpstr>
      <vt:lpstr>COT G</vt:lpstr>
      <vt:lpstr>Sauv G</vt:lpstr>
      <vt:lpstr>Dos G</vt:lpstr>
      <vt:lpstr>Brasse G</vt:lpstr>
      <vt:lpstr>Pape G</vt:lpstr>
      <vt:lpstr>NL G</vt:lpstr>
      <vt:lpstr>Relais G</vt:lpstr>
      <vt:lpstr>_4x50_NL_F</vt:lpstr>
      <vt:lpstr>_4x50_NL_G</vt:lpstr>
      <vt:lpstr>_50_BRA_F</vt:lpstr>
      <vt:lpstr>_50_BRA_G</vt:lpstr>
      <vt:lpstr>_50_DOS_F</vt:lpstr>
      <vt:lpstr>_50_DOS_G</vt:lpstr>
      <vt:lpstr>_50_NL_F</vt:lpstr>
      <vt:lpstr>_50_NL_G</vt:lpstr>
      <vt:lpstr>_50_PAP_F</vt:lpstr>
      <vt:lpstr>_50_PAP_G</vt:lpstr>
      <vt:lpstr>PTS</vt:lpstr>
      <vt:lpstr>SAUV_F</vt:lpstr>
      <vt:lpstr>SAUV_G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Marolleau daniel</dc:creator>
  <cp:lastModifiedBy>Administrateur</cp:lastModifiedBy>
  <cp:lastPrinted>2017-06-08T08:39:35Z</cp:lastPrinted>
  <dcterms:created xsi:type="dcterms:W3CDTF">2017-05-30T15:26:21Z</dcterms:created>
  <dcterms:modified xsi:type="dcterms:W3CDTF">2017-06-08T09:17:48Z</dcterms:modified>
</cp:coreProperties>
</file>